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0" windowWidth="27795" windowHeight="124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Sheet1!$B$1:$F$80</definedName>
  </definedNames>
  <calcPr calcId="144525"/>
</workbook>
</file>

<file path=xl/calcChain.xml><?xml version="1.0" encoding="utf-8"?>
<calcChain xmlns="http://schemas.openxmlformats.org/spreadsheetml/2006/main">
  <c r="K11" i="1" l="1"/>
  <c r="E73" i="1" l="1"/>
  <c r="I41" i="1" l="1"/>
  <c r="I43" i="1" l="1"/>
  <c r="E14" i="1"/>
  <c r="J43" i="1" l="1"/>
  <c r="K43" i="1"/>
  <c r="K41" i="1" s="1"/>
  <c r="F73" i="1" s="1"/>
  <c r="E68" i="1"/>
  <c r="F68" i="1" s="1"/>
  <c r="M40" i="1" l="1"/>
  <c r="K40" i="1"/>
  <c r="I37" i="1"/>
  <c r="J37" i="1" l="1"/>
  <c r="K37" i="1" s="1"/>
  <c r="K34" i="1" s="1"/>
  <c r="F17" i="1" s="1"/>
  <c r="M34" i="1" l="1"/>
  <c r="K36" i="1"/>
  <c r="F31" i="1" s="1"/>
  <c r="K35" i="1"/>
  <c r="F30" i="1" s="1"/>
  <c r="I31" i="1" l="1"/>
  <c r="J31" i="1" s="1"/>
  <c r="K31" i="1" s="1"/>
  <c r="K29" i="1" s="1"/>
  <c r="F19" i="1" s="1"/>
  <c r="K28" i="1" l="1"/>
  <c r="F15" i="1" s="1"/>
  <c r="K30" i="1"/>
  <c r="F52" i="1" s="1"/>
  <c r="M28" i="1"/>
  <c r="I25" i="1"/>
  <c r="I19" i="1"/>
  <c r="I13" i="1"/>
  <c r="M18" i="1" l="1"/>
  <c r="J25" i="1"/>
  <c r="K25" i="1" s="1"/>
  <c r="J19" i="1"/>
  <c r="K19" i="1" s="1"/>
  <c r="M17" i="1" s="1"/>
  <c r="J13" i="1"/>
  <c r="K13" i="1" s="1"/>
  <c r="K12" i="1" s="1"/>
  <c r="F13" i="1" s="1"/>
  <c r="E11" i="1"/>
  <c r="E10" i="1"/>
  <c r="E5" i="1"/>
  <c r="K24" i="1" l="1"/>
  <c r="F48" i="1" s="1"/>
  <c r="K23" i="1"/>
  <c r="F35" i="1" s="1"/>
  <c r="K22" i="1"/>
  <c r="F11" i="1" s="1"/>
  <c r="F10" i="1"/>
  <c r="K18" i="1"/>
  <c r="F14" i="1" s="1"/>
  <c r="K17" i="1"/>
  <c r="F9" i="1" s="1"/>
  <c r="F2" i="1"/>
  <c r="F74" i="1" l="1"/>
  <c r="F77" i="1" s="1"/>
</calcChain>
</file>

<file path=xl/sharedStrings.xml><?xml version="1.0" encoding="utf-8"?>
<sst xmlns="http://schemas.openxmlformats.org/spreadsheetml/2006/main" count="102" uniqueCount="68">
  <si>
    <t>GIRO BCA</t>
  </si>
  <si>
    <t>GIRO BANK JABAR</t>
  </si>
  <si>
    <t>GIRO BANK CIMB NIAGA</t>
  </si>
  <si>
    <t>GIRO BANK PERMATA</t>
  </si>
  <si>
    <t>GIRO BANK BRI</t>
  </si>
  <si>
    <t>GIRO BANK PANIN</t>
  </si>
  <si>
    <t>GIRO BANK MANDIRI</t>
  </si>
  <si>
    <t>GIRO DANAMON</t>
  </si>
  <si>
    <t>GIRO BANK MUAMALAT</t>
  </si>
  <si>
    <t>GIRO BANK NOBU</t>
  </si>
  <si>
    <t>TABUNGAN MAYBANK</t>
  </si>
  <si>
    <t>TABUNGAN BANK INTAN JABAR</t>
  </si>
  <si>
    <t>TAB PT BPR SUKAWATI PANCAKANTI</t>
  </si>
  <si>
    <t>PT. BPR NBP 12</t>
  </si>
  <si>
    <t xml:space="preserve">PT BPR INTAN JABAR </t>
  </si>
  <si>
    <t>PT. BPR DANA AGUNG INTERNUSA</t>
  </si>
  <si>
    <t>PT. BPR ATHENA SURYA PRIMA</t>
  </si>
  <si>
    <t>PT. BPR BUMI BANDUNG KENCANA</t>
  </si>
  <si>
    <t xml:space="preserve">PT BPR DANATAMA ARTHA KASSITI </t>
  </si>
  <si>
    <t>PT. BPR NBP 27</t>
  </si>
  <si>
    <t xml:space="preserve">PT. BPR BALDAH SENTOSA </t>
  </si>
  <si>
    <t>PT. BPR TRIASTRA</t>
  </si>
  <si>
    <t>PT. BPR NBP 28</t>
  </si>
  <si>
    <t>PT. BPR NUSA</t>
  </si>
  <si>
    <t xml:space="preserve">PT. BPR SAHABAT SEJATI </t>
  </si>
  <si>
    <t xml:space="preserve">MUAMALAT </t>
  </si>
  <si>
    <t>PD. BPR KUNINGAN</t>
  </si>
  <si>
    <t xml:space="preserve">PT. BPR NIJI </t>
  </si>
  <si>
    <t>PT. BPR PEKALONGAN</t>
  </si>
  <si>
    <t>PT. BPR NBP 11</t>
  </si>
  <si>
    <t>PT BPR SUMBER SIBAPUDUNG</t>
  </si>
  <si>
    <t>PT. BPR AKAR BUDAYA DANA INDONESIA</t>
  </si>
  <si>
    <t xml:space="preserve">BPRS ARTHA MADANI </t>
  </si>
  <si>
    <t>PT. BPR NBP 19</t>
  </si>
  <si>
    <t>PT. BPR RAKSA WACANA AGRI PURNAMA</t>
  </si>
  <si>
    <t>PT. BANK BKC</t>
  </si>
  <si>
    <t>PT. BPR KARAWANG JABAR (PERSERODA)</t>
  </si>
  <si>
    <t>PT. BPR GEDE ARTHAGUNA</t>
  </si>
  <si>
    <t>PT. BPR CINDE WILIS</t>
  </si>
  <si>
    <t>PT. BPR NBP 29</t>
  </si>
  <si>
    <t>PT. BANK MAYAPADA INTERNATIONAL</t>
  </si>
  <si>
    <t>PT. BPR DHANAAGUNG KARANGAMPEL</t>
  </si>
  <si>
    <t>nilai pengurang</t>
  </si>
  <si>
    <t>nilai ppap</t>
  </si>
  <si>
    <t>TOTAL</t>
  </si>
  <si>
    <t>53302</t>
  </si>
  <si>
    <t>BY CKPN ANTAR BANK AKTIVA</t>
  </si>
  <si>
    <t>15101</t>
  </si>
  <si>
    <t>CKPN DEPO DAN TAB PD BANK LAIN</t>
  </si>
  <si>
    <t>danamon</t>
  </si>
  <si>
    <t>maybank</t>
  </si>
  <si>
    <t>muamalat</t>
  </si>
  <si>
    <t>intan jabar</t>
  </si>
  <si>
    <t>giro</t>
  </si>
  <si>
    <t>tabungan</t>
  </si>
  <si>
    <t>depo</t>
  </si>
  <si>
    <t>GIRO MAYBANK</t>
  </si>
  <si>
    <t>TABUNGAN DANAMON</t>
  </si>
  <si>
    <t>TAB J TRUST</t>
  </si>
  <si>
    <t>JTRUST</t>
  </si>
  <si>
    <t>JTRUST BANK</t>
  </si>
  <si>
    <t>PT. BPR JABAR PERSERODA</t>
  </si>
  <si>
    <t>PT BPR CAHAYA ARTHASEJATI</t>
  </si>
  <si>
    <t>BANK NOBU</t>
  </si>
  <si>
    <t>NOBU</t>
  </si>
  <si>
    <t>GIRO</t>
  </si>
  <si>
    <t>NERACA 30-7-2026</t>
  </si>
  <si>
    <t>CKPN ABA 31-07-2026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</si>
</sst>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0_);[Red]_(\(#,##0.00\);_(* \-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24">
    <xf numFmtId="0" fontId="0" fillId="0" borderId="0" xfId="0"/>
    <xf numFmtId="0" fontId="2" fillId="0" borderId="3" xfId="0" applyFont="1" applyFill="1" applyBorder="1"/>
    <xf numFmtId="0" fontId="2" fillId="0" borderId="1" xfId="0" applyFont="1" applyFill="1" applyBorder="1" applyAlignment="1">
      <alignment horizontal="left"/>
    </xf>
    <xf numFmtId="43" fontId="2" fillId="0" borderId="1" xfId="1" applyFont="1" applyFill="1" applyBorder="1"/>
    <xf numFmtId="0" fontId="2" fillId="0" borderId="2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4" xfId="0" applyFont="1" applyFill="1" applyBorder="1"/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4" fillId="0" borderId="0" xfId="0" applyFont="1"/>
    <xf numFmtId="43" fontId="4" fillId="0" borderId="0" xfId="1" applyFont="1"/>
    <xf numFmtId="164" fontId="4" fillId="0" borderId="1" xfId="0" applyNumberFormat="1" applyFont="1" applyBorder="1"/>
    <xf numFmtId="43" fontId="4" fillId="0" borderId="1" xfId="1" applyFont="1" applyBorder="1"/>
    <xf numFmtId="43" fontId="4" fillId="0" borderId="0" xfId="0" applyNumberFormat="1" applyFont="1"/>
    <xf numFmtId="43" fontId="4" fillId="0" borderId="0" xfId="1" applyNumberFormat="1" applyFont="1"/>
    <xf numFmtId="0" fontId="2" fillId="0" borderId="1" xfId="2" applyFont="1" applyFill="1" applyBorder="1" applyAlignment="1">
      <alignment horizontal="left"/>
    </xf>
    <xf numFmtId="43" fontId="5" fillId="0" borderId="1" xfId="0" applyNumberFormat="1" applyFont="1" applyBorder="1"/>
    <xf numFmtId="4" fontId="4" fillId="0" borderId="0" xfId="0" applyNumberFormat="1" applyFont="1"/>
    <xf numFmtId="0" fontId="5" fillId="0" borderId="0" xfId="0" applyFont="1"/>
    <xf numFmtId="43" fontId="5" fillId="0" borderId="0" xfId="0" applyNumberFormat="1" applyFont="1"/>
    <xf numFmtId="0" fontId="4" fillId="0" borderId="1" xfId="0" applyFont="1" applyBorder="1"/>
    <xf numFmtId="4" fontId="4" fillId="0" borderId="1" xfId="0" applyNumberFormat="1" applyFont="1" applyBorder="1"/>
    <xf numFmtId="0" fontId="3" fillId="0" borderId="1" xfId="0" applyFont="1" applyFill="1" applyBorder="1" applyAlignment="1">
      <alignment horizontal="center"/>
    </xf>
    <xf numFmtId="43" fontId="5" fillId="0" borderId="1" xfId="0" applyNumberFormat="1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12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2"/>
  <sheetViews>
    <sheetView tabSelected="1" workbookViewId="0">
      <selection activeCell="H5" sqref="H5"/>
    </sheetView>
  </sheetViews>
  <sheetFormatPr defaultRowHeight="12.75" x14ac:dyDescent="0.2"/>
  <cols>
    <col min="1" max="1" width="0.7109375" style="9" customWidth="1"/>
    <col min="2" max="2" width="40.85546875" style="9" bestFit="1" customWidth="1"/>
    <col min="3" max="3" width="17.7109375" style="9" bestFit="1" customWidth="1"/>
    <col min="4" max="4" width="16.5703125" style="9" bestFit="1" customWidth="1"/>
    <col min="5" max="5" width="17.7109375" style="9" bestFit="1" customWidth="1"/>
    <col min="6" max="6" width="15" style="9" bestFit="1" customWidth="1"/>
    <col min="7" max="7" width="9.140625" style="9"/>
    <col min="8" max="8" width="17" style="9" bestFit="1" customWidth="1"/>
    <col min="9" max="9" width="17.140625" style="10" bestFit="1" customWidth="1"/>
    <col min="10" max="10" width="17.140625" style="9" bestFit="1" customWidth="1"/>
    <col min="11" max="11" width="14" style="9" bestFit="1" customWidth="1"/>
    <col min="12" max="12" width="9.140625" style="9"/>
    <col min="13" max="13" width="14" style="9" bestFit="1" customWidth="1"/>
    <col min="14" max="16384" width="9.140625" style="9"/>
  </cols>
  <sheetData>
    <row r="1" spans="2:13" x14ac:dyDescent="0.2">
      <c r="D1" s="9" t="s">
        <v>42</v>
      </c>
      <c r="F1" s="9" t="s">
        <v>43</v>
      </c>
    </row>
    <row r="2" spans="2:13" x14ac:dyDescent="0.2">
      <c r="B2" s="1" t="s">
        <v>0</v>
      </c>
      <c r="C2" s="11">
        <v>591357638.15999997</v>
      </c>
      <c r="D2" s="12">
        <v>2000000000</v>
      </c>
      <c r="E2" s="12">
        <v>0</v>
      </c>
      <c r="F2" s="3">
        <f>E2*0.5%</f>
        <v>0</v>
      </c>
    </row>
    <row r="3" spans="2:13" x14ac:dyDescent="0.2">
      <c r="B3" s="1" t="s">
        <v>1</v>
      </c>
      <c r="C3" s="3">
        <v>50024023</v>
      </c>
      <c r="D3" s="12">
        <v>2000000000</v>
      </c>
      <c r="E3" s="12">
        <v>0</v>
      </c>
      <c r="F3" s="3">
        <v>0</v>
      </c>
    </row>
    <row r="4" spans="2:13" x14ac:dyDescent="0.2">
      <c r="B4" s="1" t="s">
        <v>2</v>
      </c>
      <c r="C4" s="3">
        <v>1263747474.04</v>
      </c>
      <c r="D4" s="12">
        <v>2000000000</v>
      </c>
      <c r="E4" s="12">
        <v>0</v>
      </c>
      <c r="F4" s="3">
        <v>0</v>
      </c>
    </row>
    <row r="5" spans="2:13" x14ac:dyDescent="0.2">
      <c r="B5" s="1" t="s">
        <v>3</v>
      </c>
      <c r="C5" s="3">
        <v>15291085837.049999</v>
      </c>
      <c r="D5" s="12">
        <v>2000000000</v>
      </c>
      <c r="E5" s="12">
        <f t="shared" ref="E5:E11" si="0">C5-D5</f>
        <v>13291085837.049999</v>
      </c>
      <c r="F5" s="3">
        <v>69348586.46024999</v>
      </c>
      <c r="H5" s="13"/>
    </row>
    <row r="6" spans="2:13" x14ac:dyDescent="0.2">
      <c r="B6" s="1" t="s">
        <v>4</v>
      </c>
      <c r="C6" s="3">
        <v>108420014.39</v>
      </c>
      <c r="D6" s="12">
        <v>2000000000</v>
      </c>
      <c r="E6" s="12">
        <v>0</v>
      </c>
      <c r="F6" s="3">
        <v>0</v>
      </c>
    </row>
    <row r="7" spans="2:13" x14ac:dyDescent="0.2">
      <c r="B7" s="1" t="s">
        <v>5</v>
      </c>
      <c r="C7" s="3">
        <v>614350353.75999999</v>
      </c>
      <c r="D7" s="12">
        <v>2000000000</v>
      </c>
      <c r="E7" s="12">
        <v>0</v>
      </c>
      <c r="F7" s="3">
        <v>0</v>
      </c>
    </row>
    <row r="8" spans="2:13" x14ac:dyDescent="0.2">
      <c r="B8" s="1" t="s">
        <v>6</v>
      </c>
      <c r="C8" s="3">
        <v>723772245.68000007</v>
      </c>
      <c r="D8" s="12">
        <v>2000000000</v>
      </c>
      <c r="E8" s="12">
        <v>0</v>
      </c>
      <c r="F8" s="3">
        <v>0</v>
      </c>
    </row>
    <row r="9" spans="2:13" x14ac:dyDescent="0.2">
      <c r="B9" s="1" t="s">
        <v>56</v>
      </c>
      <c r="C9" s="3">
        <v>1796972.08</v>
      </c>
      <c r="D9" s="12"/>
      <c r="E9" s="12"/>
      <c r="F9" s="3">
        <f>K17</f>
        <v>7362.9800468238955</v>
      </c>
    </row>
    <row r="10" spans="2:13" x14ac:dyDescent="0.2">
      <c r="B10" s="1" t="s">
        <v>7</v>
      </c>
      <c r="C10" s="3">
        <v>7146362251.1999998</v>
      </c>
      <c r="D10" s="12">
        <v>2000000000</v>
      </c>
      <c r="E10" s="12">
        <f t="shared" si="0"/>
        <v>5146362251.1999998</v>
      </c>
      <c r="F10" s="3">
        <f>K11</f>
        <v>26517605.908372067</v>
      </c>
      <c r="H10" s="13" t="s">
        <v>49</v>
      </c>
      <c r="J10" s="10">
        <v>2000000000</v>
      </c>
    </row>
    <row r="11" spans="2:13" x14ac:dyDescent="0.2">
      <c r="B11" s="1" t="s">
        <v>8</v>
      </c>
      <c r="C11" s="3">
        <v>4951918934.4200001</v>
      </c>
      <c r="D11" s="12">
        <v>2000000000</v>
      </c>
      <c r="E11" s="12">
        <f t="shared" si="0"/>
        <v>2951918934.4200001</v>
      </c>
      <c r="F11" s="3">
        <f>K22</f>
        <v>19228067.911013089</v>
      </c>
      <c r="H11" s="9" t="s">
        <v>53</v>
      </c>
      <c r="I11" s="10">
        <v>7146362251.1999998</v>
      </c>
      <c r="J11" s="13"/>
      <c r="K11" s="10">
        <f>(I11/I13)*K13</f>
        <v>26517605.908372067</v>
      </c>
      <c r="M11" s="13"/>
    </row>
    <row r="12" spans="2:13" x14ac:dyDescent="0.2">
      <c r="B12" s="1" t="s">
        <v>9</v>
      </c>
      <c r="C12" s="3">
        <v>3177562</v>
      </c>
      <c r="D12" s="12">
        <v>2000000000</v>
      </c>
      <c r="E12" s="12">
        <v>0</v>
      </c>
      <c r="F12" s="3">
        <v>9536.7221950535331</v>
      </c>
      <c r="H12" s="9" t="s">
        <v>54</v>
      </c>
      <c r="I12" s="10">
        <v>609447372.73000002</v>
      </c>
      <c r="K12" s="14">
        <f>(I12/I13)*K13</f>
        <v>2261442.2112779338</v>
      </c>
      <c r="M12" s="13"/>
    </row>
    <row r="13" spans="2:13" x14ac:dyDescent="0.2">
      <c r="B13" s="1" t="s">
        <v>57</v>
      </c>
      <c r="C13" s="21">
        <v>609447372.73000002</v>
      </c>
      <c r="D13" s="12"/>
      <c r="E13" s="12"/>
      <c r="F13" s="3">
        <f>K12</f>
        <v>2261442.2112779338</v>
      </c>
      <c r="I13" s="10">
        <f>SUM(I11:I12)</f>
        <v>7755809623.9300003</v>
      </c>
      <c r="J13" s="13">
        <f>I13-J10</f>
        <v>5755809623.9300003</v>
      </c>
      <c r="K13" s="13">
        <f>J13*0.5%</f>
        <v>28779048.119650003</v>
      </c>
    </row>
    <row r="14" spans="2:13" x14ac:dyDescent="0.2">
      <c r="B14" s="1" t="s">
        <v>10</v>
      </c>
      <c r="C14" s="3">
        <v>11077763098.309999</v>
      </c>
      <c r="D14" s="12">
        <v>2000000000</v>
      </c>
      <c r="E14" s="12">
        <f>C14-D14</f>
        <v>9077763098.3099995</v>
      </c>
      <c r="F14" s="3">
        <f>K18</f>
        <v>45390437.371903174</v>
      </c>
      <c r="H14" s="13"/>
      <c r="K14" s="10"/>
    </row>
    <row r="15" spans="2:13" x14ac:dyDescent="0.2">
      <c r="B15" s="1" t="s">
        <v>11</v>
      </c>
      <c r="C15" s="3">
        <v>879661471</v>
      </c>
      <c r="D15" s="12">
        <v>2000000000</v>
      </c>
      <c r="E15" s="12">
        <v>0</v>
      </c>
      <c r="F15" s="3">
        <f>K28</f>
        <v>1343568.1786810348</v>
      </c>
      <c r="K15" s="10"/>
    </row>
    <row r="16" spans="2:13" x14ac:dyDescent="0.2">
      <c r="B16" s="1" t="s">
        <v>12</v>
      </c>
      <c r="C16" s="3">
        <v>210743201.59999999</v>
      </c>
      <c r="D16" s="12">
        <v>2000000000</v>
      </c>
      <c r="E16" s="12">
        <v>0</v>
      </c>
      <c r="F16" s="3">
        <v>0</v>
      </c>
      <c r="H16" s="9" t="s">
        <v>50</v>
      </c>
      <c r="J16" s="10">
        <v>2000000000</v>
      </c>
      <c r="K16" s="10"/>
    </row>
    <row r="17" spans="2:13" x14ac:dyDescent="0.2">
      <c r="B17" s="6" t="s">
        <v>58</v>
      </c>
      <c r="C17" s="3">
        <v>24848277</v>
      </c>
      <c r="D17" s="12">
        <v>2000000000</v>
      </c>
      <c r="E17" s="12"/>
      <c r="F17" s="3">
        <f>K34</f>
        <v>1524.6497154431711</v>
      </c>
      <c r="H17" s="9" t="s">
        <v>53</v>
      </c>
      <c r="I17" s="10">
        <v>1796972.08</v>
      </c>
      <c r="K17" s="10">
        <f>(I17/I19)*K19</f>
        <v>7362.9800468238955</v>
      </c>
      <c r="M17" s="13">
        <f>(I17/I19)*K19</f>
        <v>7362.9800468238955</v>
      </c>
    </row>
    <row r="18" spans="2:13" x14ac:dyDescent="0.2">
      <c r="B18" s="7" t="s">
        <v>13</v>
      </c>
      <c r="C18" s="3">
        <v>500000000</v>
      </c>
      <c r="D18" s="12">
        <v>2000000000</v>
      </c>
      <c r="E18" s="12"/>
      <c r="F18" s="3">
        <v>0</v>
      </c>
      <c r="H18" s="9" t="s">
        <v>54</v>
      </c>
      <c r="I18" s="10">
        <v>11077763098.309999</v>
      </c>
      <c r="J18" s="13"/>
      <c r="K18" s="10">
        <f>(I18/I19)*K19</f>
        <v>45390437.371903174</v>
      </c>
      <c r="M18" s="13">
        <f>(I18/I19)*K19</f>
        <v>45390437.371903174</v>
      </c>
    </row>
    <row r="19" spans="2:13" x14ac:dyDescent="0.2">
      <c r="B19" s="8" t="s">
        <v>14</v>
      </c>
      <c r="C19" s="3">
        <v>1000000000</v>
      </c>
      <c r="D19" s="12">
        <v>2000000000</v>
      </c>
      <c r="E19" s="12">
        <v>0</v>
      </c>
      <c r="F19" s="3">
        <f>K29</f>
        <v>1527369.5881594827</v>
      </c>
      <c r="I19" s="10">
        <f>SUM(I17:I18)</f>
        <v>11079560070.389999</v>
      </c>
      <c r="J19" s="13">
        <f>I19-J16</f>
        <v>9079560070.3899994</v>
      </c>
      <c r="K19" s="13">
        <f>J19*0.5%</f>
        <v>45397800.351949997</v>
      </c>
    </row>
    <row r="20" spans="2:13" x14ac:dyDescent="0.2">
      <c r="B20" s="7" t="s">
        <v>15</v>
      </c>
      <c r="C20" s="3">
        <v>250000000</v>
      </c>
      <c r="D20" s="12">
        <v>2000000000</v>
      </c>
      <c r="E20" s="12"/>
      <c r="F20" s="3">
        <v>0</v>
      </c>
      <c r="K20" s="10"/>
      <c r="M20" s="13"/>
    </row>
    <row r="21" spans="2:13" x14ac:dyDescent="0.2">
      <c r="B21" s="8" t="s">
        <v>16</v>
      </c>
      <c r="C21" s="3">
        <v>250000000</v>
      </c>
      <c r="D21" s="12">
        <v>2000000000</v>
      </c>
      <c r="E21" s="12"/>
      <c r="F21" s="3">
        <v>0</v>
      </c>
      <c r="H21" s="9" t="s">
        <v>51</v>
      </c>
      <c r="J21" s="10">
        <v>2000000000</v>
      </c>
      <c r="K21" s="10"/>
    </row>
    <row r="22" spans="2:13" x14ac:dyDescent="0.2">
      <c r="B22" s="7" t="s">
        <v>15</v>
      </c>
      <c r="C22" s="3">
        <v>250000000</v>
      </c>
      <c r="D22" s="12">
        <v>2000000000</v>
      </c>
      <c r="E22" s="12"/>
      <c r="F22" s="3">
        <v>0</v>
      </c>
      <c r="H22" s="9" t="s">
        <v>53</v>
      </c>
      <c r="I22" s="10">
        <v>4951953934.4200001</v>
      </c>
      <c r="J22" s="13"/>
      <c r="K22" s="10">
        <f>(I22/I25)*K25</f>
        <v>19228067.911013089</v>
      </c>
    </row>
    <row r="23" spans="2:13" x14ac:dyDescent="0.2">
      <c r="B23" s="7" t="s">
        <v>15</v>
      </c>
      <c r="C23" s="3">
        <v>250000000</v>
      </c>
      <c r="D23" s="12">
        <v>2000000000</v>
      </c>
      <c r="E23" s="12"/>
      <c r="F23" s="3">
        <v>0</v>
      </c>
      <c r="H23" s="9" t="s">
        <v>55</v>
      </c>
      <c r="I23" s="10">
        <v>2000000000</v>
      </c>
      <c r="K23" s="10">
        <f>(I23/I25)*K25</f>
        <v>7765850.8805434546</v>
      </c>
    </row>
    <row r="24" spans="2:13" x14ac:dyDescent="0.2">
      <c r="B24" s="8" t="s">
        <v>17</v>
      </c>
      <c r="C24" s="3">
        <v>500000000</v>
      </c>
      <c r="D24" s="12">
        <v>2000000000</v>
      </c>
      <c r="E24" s="12">
        <v>0</v>
      </c>
      <c r="F24" s="3">
        <v>0</v>
      </c>
      <c r="H24" s="9" t="s">
        <v>55</v>
      </c>
      <c r="I24" s="10">
        <v>2000000000</v>
      </c>
      <c r="K24" s="10">
        <f>(I24/I25)*K25</f>
        <v>7765850.8805434546</v>
      </c>
    </row>
    <row r="25" spans="2:13" x14ac:dyDescent="0.2">
      <c r="B25" s="7" t="s">
        <v>18</v>
      </c>
      <c r="C25" s="3">
        <v>300000000</v>
      </c>
      <c r="D25" s="12">
        <v>2000000000</v>
      </c>
      <c r="E25" s="12"/>
      <c r="F25" s="3">
        <v>0</v>
      </c>
      <c r="I25" s="10">
        <f>SUM(I22:I24)</f>
        <v>8951953934.4200001</v>
      </c>
      <c r="J25" s="13">
        <f>I25-J21</f>
        <v>6951953934.4200001</v>
      </c>
      <c r="K25" s="13">
        <f>J25*0.5%</f>
        <v>34759769.6721</v>
      </c>
    </row>
    <row r="26" spans="2:13" x14ac:dyDescent="0.2">
      <c r="B26" s="2" t="s">
        <v>19</v>
      </c>
      <c r="C26" s="3">
        <v>500000000</v>
      </c>
      <c r="D26" s="12">
        <v>2000000000</v>
      </c>
      <c r="E26" s="12">
        <v>0</v>
      </c>
      <c r="F26" s="3">
        <v>0</v>
      </c>
      <c r="K26" s="10"/>
    </row>
    <row r="27" spans="2:13" x14ac:dyDescent="0.2">
      <c r="B27" s="2" t="s">
        <v>20</v>
      </c>
      <c r="C27" s="3">
        <v>500000000</v>
      </c>
      <c r="D27" s="12">
        <v>2000000000</v>
      </c>
      <c r="E27" s="12"/>
      <c r="F27" s="3">
        <v>0</v>
      </c>
      <c r="H27" s="9" t="s">
        <v>52</v>
      </c>
      <c r="J27" s="10">
        <v>2000000000</v>
      </c>
      <c r="K27" s="10"/>
    </row>
    <row r="28" spans="2:13" x14ac:dyDescent="0.2">
      <c r="B28" s="2" t="s">
        <v>21</v>
      </c>
      <c r="C28" s="3">
        <v>500000000</v>
      </c>
      <c r="D28" s="12">
        <v>2000000000</v>
      </c>
      <c r="E28" s="12"/>
      <c r="F28" s="3">
        <v>0</v>
      </c>
      <c r="H28" s="9" t="s">
        <v>54</v>
      </c>
      <c r="I28" s="10">
        <v>879661471</v>
      </c>
      <c r="K28" s="10">
        <f>(I28/I31)*K31</f>
        <v>1343568.1786810348</v>
      </c>
      <c r="M28" s="13">
        <f>(I28/I31)*K31</f>
        <v>1343568.1786810348</v>
      </c>
    </row>
    <row r="29" spans="2:13" x14ac:dyDescent="0.2">
      <c r="B29" s="2" t="s">
        <v>22</v>
      </c>
      <c r="C29" s="3">
        <v>1000000000</v>
      </c>
      <c r="D29" s="12">
        <v>2000000000</v>
      </c>
      <c r="E29" s="12"/>
      <c r="F29" s="3">
        <v>0</v>
      </c>
      <c r="H29" s="9" t="s">
        <v>55</v>
      </c>
      <c r="I29" s="10">
        <v>1000000000</v>
      </c>
      <c r="K29" s="10">
        <f>(I29/I31)*K31</f>
        <v>1527369.5881594827</v>
      </c>
    </row>
    <row r="30" spans="2:13" x14ac:dyDescent="0.2">
      <c r="B30" s="4" t="s">
        <v>60</v>
      </c>
      <c r="C30" s="3">
        <v>1000000000</v>
      </c>
      <c r="D30" s="12">
        <v>2000000000</v>
      </c>
      <c r="E30" s="12"/>
      <c r="F30" s="3">
        <f>K35</f>
        <v>61358.367642278419</v>
      </c>
      <c r="H30" s="9" t="s">
        <v>55</v>
      </c>
      <c r="I30" s="10">
        <v>1000000000</v>
      </c>
      <c r="K30" s="10">
        <f>(I30/I31)*K31</f>
        <v>1527369.5881594827</v>
      </c>
    </row>
    <row r="31" spans="2:13" x14ac:dyDescent="0.2">
      <c r="B31" s="2" t="s">
        <v>60</v>
      </c>
      <c r="C31" s="3">
        <v>1000000000</v>
      </c>
      <c r="D31" s="12">
        <v>2000000000</v>
      </c>
      <c r="E31" s="12"/>
      <c r="F31" s="3">
        <f>K36</f>
        <v>61358.367642278419</v>
      </c>
      <c r="I31" s="10">
        <f>SUM(I28:I30)</f>
        <v>2879661471</v>
      </c>
      <c r="J31" s="13">
        <f>I31-J27</f>
        <v>879661471</v>
      </c>
      <c r="K31" s="13">
        <f>J31*0.5%</f>
        <v>4398307.3550000004</v>
      </c>
    </row>
    <row r="32" spans="2:13" x14ac:dyDescent="0.2">
      <c r="B32" s="5" t="s">
        <v>23</v>
      </c>
      <c r="C32" s="3">
        <v>2000000000</v>
      </c>
      <c r="D32" s="12">
        <v>2000000000</v>
      </c>
      <c r="E32" s="12"/>
      <c r="F32" s="3">
        <v>0</v>
      </c>
    </row>
    <row r="33" spans="2:13" x14ac:dyDescent="0.2">
      <c r="B33" s="2" t="s">
        <v>21</v>
      </c>
      <c r="C33" s="3">
        <v>500000000</v>
      </c>
      <c r="D33" s="12">
        <v>2000000000</v>
      </c>
      <c r="E33" s="12"/>
      <c r="F33" s="3">
        <v>0</v>
      </c>
      <c r="H33" s="9" t="s">
        <v>59</v>
      </c>
      <c r="J33" s="10">
        <v>2000000000</v>
      </c>
      <c r="K33" s="10"/>
    </row>
    <row r="34" spans="2:13" x14ac:dyDescent="0.2">
      <c r="B34" s="2" t="s">
        <v>24</v>
      </c>
      <c r="C34" s="3">
        <v>1000000000</v>
      </c>
      <c r="D34" s="12">
        <v>2000000000</v>
      </c>
      <c r="E34" s="12"/>
      <c r="F34" s="3">
        <v>0</v>
      </c>
      <c r="H34" s="9" t="s">
        <v>54</v>
      </c>
      <c r="I34" s="10">
        <v>24848277</v>
      </c>
      <c r="K34" s="10">
        <f>(I34/I37)*K37</f>
        <v>1524.6497154431711</v>
      </c>
      <c r="M34" s="13">
        <f>(I34/I37)*K37</f>
        <v>1524.6497154431711</v>
      </c>
    </row>
    <row r="35" spans="2:13" x14ac:dyDescent="0.2">
      <c r="B35" s="4" t="s">
        <v>25</v>
      </c>
      <c r="C35" s="3">
        <v>2000000000</v>
      </c>
      <c r="D35" s="12">
        <v>2000000000</v>
      </c>
      <c r="E35" s="12"/>
      <c r="F35" s="3">
        <f>K23</f>
        <v>7765850.8805434546</v>
      </c>
      <c r="H35" s="9" t="s">
        <v>55</v>
      </c>
      <c r="I35" s="10">
        <v>1000000000</v>
      </c>
      <c r="K35" s="10">
        <f>(I35/I37)*K37</f>
        <v>61358.367642278419</v>
      </c>
    </row>
    <row r="36" spans="2:13" x14ac:dyDescent="0.2">
      <c r="B36" s="2" t="s">
        <v>20</v>
      </c>
      <c r="C36" s="3">
        <v>500000000</v>
      </c>
      <c r="D36" s="12">
        <v>2000000000</v>
      </c>
      <c r="E36" s="12"/>
      <c r="F36" s="3">
        <v>0</v>
      </c>
      <c r="H36" s="9" t="s">
        <v>55</v>
      </c>
      <c r="I36" s="10">
        <v>1000000000</v>
      </c>
      <c r="K36" s="10">
        <f>(I36/I37)*K37</f>
        <v>61358.367642278419</v>
      </c>
    </row>
    <row r="37" spans="2:13" x14ac:dyDescent="0.2">
      <c r="B37" s="2" t="s">
        <v>26</v>
      </c>
      <c r="C37" s="3">
        <v>500000000</v>
      </c>
      <c r="D37" s="12">
        <v>2000000000</v>
      </c>
      <c r="E37" s="12"/>
      <c r="F37" s="3">
        <v>0</v>
      </c>
      <c r="I37" s="10">
        <f>SUM(I34:I36)</f>
        <v>2024848277</v>
      </c>
      <c r="J37" s="13">
        <f>I37-J33</f>
        <v>24848277</v>
      </c>
      <c r="K37" s="13">
        <f>J37*0.5%</f>
        <v>124241.38500000001</v>
      </c>
    </row>
    <row r="38" spans="2:13" x14ac:dyDescent="0.2">
      <c r="B38" s="2" t="s">
        <v>27</v>
      </c>
      <c r="C38" s="3">
        <v>500000000</v>
      </c>
      <c r="D38" s="12">
        <v>2000000000</v>
      </c>
      <c r="E38" s="12"/>
      <c r="F38" s="3">
        <v>0</v>
      </c>
    </row>
    <row r="39" spans="2:13" x14ac:dyDescent="0.2">
      <c r="B39" s="2" t="s">
        <v>13</v>
      </c>
      <c r="C39" s="3">
        <v>500000000</v>
      </c>
      <c r="D39" s="12">
        <v>2000000000</v>
      </c>
      <c r="E39" s="12"/>
      <c r="F39" s="3">
        <v>0</v>
      </c>
      <c r="H39" s="9" t="s">
        <v>64</v>
      </c>
      <c r="J39" s="10">
        <v>2000000000</v>
      </c>
      <c r="K39" s="10"/>
    </row>
    <row r="40" spans="2:13" x14ac:dyDescent="0.2">
      <c r="B40" s="2" t="s">
        <v>18</v>
      </c>
      <c r="C40" s="3">
        <v>500000000</v>
      </c>
      <c r="D40" s="12">
        <v>2000000000</v>
      </c>
      <c r="E40" s="12"/>
      <c r="F40" s="3">
        <v>0</v>
      </c>
      <c r="H40" s="9" t="s">
        <v>65</v>
      </c>
      <c r="I40" s="10">
        <v>3177562</v>
      </c>
      <c r="K40" s="10">
        <f>(I40/I43)*K43</f>
        <v>9536.7221950535331</v>
      </c>
      <c r="M40" s="13">
        <f>(I40/I43)*K43</f>
        <v>9536.7221950535331</v>
      </c>
    </row>
    <row r="41" spans="2:13" x14ac:dyDescent="0.2">
      <c r="B41" s="4" t="s">
        <v>15</v>
      </c>
      <c r="C41" s="3">
        <v>300000000</v>
      </c>
      <c r="D41" s="12">
        <v>2000000000</v>
      </c>
      <c r="E41" s="12"/>
      <c r="F41" s="3">
        <v>0</v>
      </c>
      <c r="H41" s="9" t="s">
        <v>55</v>
      </c>
      <c r="I41" s="10">
        <f>C73</f>
        <v>5000000000</v>
      </c>
      <c r="K41" s="10">
        <f>(I41/I43)*K43</f>
        <v>15006351.087804947</v>
      </c>
      <c r="M41" s="13"/>
    </row>
    <row r="42" spans="2:13" x14ac:dyDescent="0.2">
      <c r="B42" s="5" t="s">
        <v>28</v>
      </c>
      <c r="C42" s="3">
        <v>2000000000</v>
      </c>
      <c r="D42" s="12">
        <v>2000000000</v>
      </c>
      <c r="E42" s="12"/>
      <c r="F42" s="3">
        <v>0</v>
      </c>
      <c r="K42" s="10"/>
    </row>
    <row r="43" spans="2:13" x14ac:dyDescent="0.2">
      <c r="B43" s="5" t="s">
        <v>29</v>
      </c>
      <c r="C43" s="3">
        <v>1000000000</v>
      </c>
      <c r="D43" s="12">
        <v>2000000000</v>
      </c>
      <c r="E43" s="12"/>
      <c r="F43" s="3">
        <v>0</v>
      </c>
      <c r="I43" s="10">
        <f>SUM(I40:I42)</f>
        <v>5003177562</v>
      </c>
      <c r="J43" s="13">
        <f>I43-J39</f>
        <v>3003177562</v>
      </c>
      <c r="K43" s="13">
        <f>J43*0.5%</f>
        <v>15015887.810000001</v>
      </c>
    </row>
    <row r="44" spans="2:13" x14ac:dyDescent="0.2">
      <c r="B44" s="2" t="s">
        <v>30</v>
      </c>
      <c r="C44" s="3">
        <v>250000000</v>
      </c>
      <c r="D44" s="12">
        <v>2000000000</v>
      </c>
      <c r="E44" s="12"/>
      <c r="F44" s="3">
        <v>0</v>
      </c>
    </row>
    <row r="45" spans="2:13" x14ac:dyDescent="0.2">
      <c r="B45" s="2" t="s">
        <v>61</v>
      </c>
      <c r="C45" s="3">
        <v>1000000000</v>
      </c>
      <c r="D45" s="12">
        <v>2000000000</v>
      </c>
      <c r="E45" s="12"/>
      <c r="F45" s="3">
        <v>0</v>
      </c>
    </row>
    <row r="46" spans="2:13" x14ac:dyDescent="0.2">
      <c r="B46" s="2" t="s">
        <v>31</v>
      </c>
      <c r="C46" s="3">
        <v>1000000000</v>
      </c>
      <c r="D46" s="12">
        <v>2000000000</v>
      </c>
      <c r="E46" s="12"/>
      <c r="F46" s="3">
        <v>0</v>
      </c>
    </row>
    <row r="47" spans="2:13" x14ac:dyDescent="0.2">
      <c r="B47" s="2" t="s">
        <v>32</v>
      </c>
      <c r="C47" s="3">
        <v>500000000</v>
      </c>
      <c r="D47" s="12">
        <v>2000000000</v>
      </c>
      <c r="E47" s="12"/>
      <c r="F47" s="3">
        <v>0</v>
      </c>
    </row>
    <row r="48" spans="2:13" x14ac:dyDescent="0.2">
      <c r="B48" s="2" t="s">
        <v>25</v>
      </c>
      <c r="C48" s="3">
        <v>2000000000</v>
      </c>
      <c r="D48" s="12">
        <v>2000000000</v>
      </c>
      <c r="E48" s="12"/>
      <c r="F48" s="3">
        <f>K24</f>
        <v>7765850.8805434546</v>
      </c>
    </row>
    <row r="49" spans="2:6" x14ac:dyDescent="0.2">
      <c r="B49" s="2" t="s">
        <v>21</v>
      </c>
      <c r="C49" s="3">
        <v>500000000</v>
      </c>
      <c r="D49" s="12">
        <v>2000000000</v>
      </c>
      <c r="E49" s="12"/>
      <c r="F49" s="3">
        <v>0</v>
      </c>
    </row>
    <row r="50" spans="2:6" x14ac:dyDescent="0.2">
      <c r="B50" s="2" t="s">
        <v>61</v>
      </c>
      <c r="C50" s="3">
        <v>1000000000</v>
      </c>
      <c r="D50" s="12">
        <v>2000000000</v>
      </c>
      <c r="E50" s="12"/>
      <c r="F50" s="3">
        <v>0</v>
      </c>
    </row>
    <row r="51" spans="2:6" x14ac:dyDescent="0.2">
      <c r="B51" s="2" t="s">
        <v>21</v>
      </c>
      <c r="C51" s="3">
        <v>500000000</v>
      </c>
      <c r="D51" s="12">
        <v>2000000000</v>
      </c>
      <c r="E51" s="12"/>
      <c r="F51" s="3">
        <v>0</v>
      </c>
    </row>
    <row r="52" spans="2:6" x14ac:dyDescent="0.2">
      <c r="B52" s="2" t="s">
        <v>14</v>
      </c>
      <c r="C52" s="3">
        <v>1000000000</v>
      </c>
      <c r="D52" s="12">
        <v>2000000000</v>
      </c>
      <c r="E52" s="12"/>
      <c r="F52" s="3">
        <f>K30</f>
        <v>1527369.5881594827</v>
      </c>
    </row>
    <row r="53" spans="2:6" x14ac:dyDescent="0.2">
      <c r="B53" s="5" t="s">
        <v>33</v>
      </c>
      <c r="C53" s="3">
        <v>1000000000</v>
      </c>
      <c r="D53" s="12">
        <v>2000000000</v>
      </c>
      <c r="E53" s="12"/>
      <c r="F53" s="3">
        <v>0</v>
      </c>
    </row>
    <row r="54" spans="2:6" x14ac:dyDescent="0.2">
      <c r="B54" s="2" t="s">
        <v>27</v>
      </c>
      <c r="C54" s="3">
        <v>500000000</v>
      </c>
      <c r="D54" s="12">
        <v>2000000000</v>
      </c>
      <c r="E54" s="12"/>
      <c r="F54" s="3">
        <v>0</v>
      </c>
    </row>
    <row r="55" spans="2:6" x14ac:dyDescent="0.2">
      <c r="B55" s="2" t="s">
        <v>34</v>
      </c>
      <c r="C55" s="3">
        <v>500000000</v>
      </c>
      <c r="D55" s="12">
        <v>2000000000</v>
      </c>
      <c r="E55" s="12"/>
      <c r="F55" s="3">
        <v>0</v>
      </c>
    </row>
    <row r="56" spans="2:6" x14ac:dyDescent="0.2">
      <c r="B56" s="2" t="s">
        <v>34</v>
      </c>
      <c r="C56" s="3">
        <v>500000000</v>
      </c>
      <c r="D56" s="12">
        <v>2000000000</v>
      </c>
      <c r="E56" s="12"/>
      <c r="F56" s="3">
        <v>0</v>
      </c>
    </row>
    <row r="57" spans="2:6" x14ac:dyDescent="0.2">
      <c r="B57" s="5" t="s">
        <v>24</v>
      </c>
      <c r="C57" s="3">
        <v>1000000000</v>
      </c>
      <c r="D57" s="12">
        <v>2000000000</v>
      </c>
      <c r="E57" s="12"/>
      <c r="F57" s="3">
        <v>0</v>
      </c>
    </row>
    <row r="58" spans="2:6" x14ac:dyDescent="0.2">
      <c r="B58" s="5" t="s">
        <v>31</v>
      </c>
      <c r="C58" s="3">
        <v>1000000000</v>
      </c>
      <c r="D58" s="12">
        <v>2000000000</v>
      </c>
      <c r="E58" s="12"/>
      <c r="F58" s="3">
        <v>0</v>
      </c>
    </row>
    <row r="59" spans="2:6" x14ac:dyDescent="0.2">
      <c r="B59" s="5" t="s">
        <v>16</v>
      </c>
      <c r="C59" s="3">
        <v>250000000</v>
      </c>
      <c r="D59" s="12">
        <v>2000000000</v>
      </c>
      <c r="E59" s="12"/>
      <c r="F59" s="3">
        <v>0</v>
      </c>
    </row>
    <row r="60" spans="2:6" x14ac:dyDescent="0.2">
      <c r="B60" s="2" t="s">
        <v>35</v>
      </c>
      <c r="C60" s="3">
        <v>2000000000</v>
      </c>
      <c r="D60" s="12">
        <v>2000000000</v>
      </c>
      <c r="E60" s="12"/>
      <c r="F60" s="3">
        <v>0</v>
      </c>
    </row>
    <row r="61" spans="2:6" x14ac:dyDescent="0.2">
      <c r="B61" s="2" t="s">
        <v>26</v>
      </c>
      <c r="C61" s="3">
        <v>1000000000</v>
      </c>
      <c r="D61" s="12">
        <v>2000000000</v>
      </c>
      <c r="E61" s="12"/>
      <c r="F61" s="3">
        <v>0</v>
      </c>
    </row>
    <row r="62" spans="2:6" x14ac:dyDescent="0.2">
      <c r="B62" s="2" t="s">
        <v>20</v>
      </c>
      <c r="C62" s="3">
        <v>500000000</v>
      </c>
      <c r="D62" s="12">
        <v>2000000000</v>
      </c>
      <c r="E62" s="12"/>
      <c r="F62" s="3">
        <v>0</v>
      </c>
    </row>
    <row r="63" spans="2:6" x14ac:dyDescent="0.2">
      <c r="B63" s="2" t="s">
        <v>34</v>
      </c>
      <c r="C63" s="3">
        <v>500000000</v>
      </c>
      <c r="D63" s="12">
        <v>2000000000</v>
      </c>
      <c r="E63" s="12"/>
      <c r="F63" s="3">
        <v>0</v>
      </c>
    </row>
    <row r="64" spans="2:6" x14ac:dyDescent="0.2">
      <c r="B64" s="2" t="s">
        <v>36</v>
      </c>
      <c r="C64" s="3">
        <v>2000000000</v>
      </c>
      <c r="D64" s="12">
        <v>2000000000</v>
      </c>
      <c r="E64" s="12"/>
      <c r="F64" s="3">
        <v>0</v>
      </c>
    </row>
    <row r="65" spans="2:6" x14ac:dyDescent="0.2">
      <c r="B65" s="2" t="s">
        <v>15</v>
      </c>
      <c r="C65" s="3">
        <v>500000000</v>
      </c>
      <c r="D65" s="12">
        <v>2000000000</v>
      </c>
      <c r="E65" s="12"/>
      <c r="F65" s="3">
        <v>0</v>
      </c>
    </row>
    <row r="66" spans="2:6" x14ac:dyDescent="0.2">
      <c r="B66" s="2" t="s">
        <v>37</v>
      </c>
      <c r="C66" s="3">
        <v>500000000</v>
      </c>
      <c r="D66" s="12">
        <v>2000000000</v>
      </c>
      <c r="E66" s="12"/>
      <c r="F66" s="3">
        <v>0</v>
      </c>
    </row>
    <row r="67" spans="2:6" x14ac:dyDescent="0.2">
      <c r="B67" s="2" t="s">
        <v>38</v>
      </c>
      <c r="C67" s="3">
        <v>2000000000</v>
      </c>
      <c r="D67" s="12">
        <v>2000000000</v>
      </c>
      <c r="E67" s="12"/>
      <c r="F67" s="3">
        <v>0</v>
      </c>
    </row>
    <row r="68" spans="2:6" x14ac:dyDescent="0.2">
      <c r="B68" s="15" t="s">
        <v>40</v>
      </c>
      <c r="C68" s="3">
        <v>3000000000</v>
      </c>
      <c r="D68" s="12">
        <v>2000000000</v>
      </c>
      <c r="E68" s="12">
        <f t="shared" ref="E68" si="1">C68-D68</f>
        <v>1000000000</v>
      </c>
      <c r="F68" s="3">
        <f>E68*0.5%</f>
        <v>5000000</v>
      </c>
    </row>
    <row r="69" spans="2:6" x14ac:dyDescent="0.2">
      <c r="B69" s="2" t="s">
        <v>41</v>
      </c>
      <c r="C69" s="3">
        <v>300000000</v>
      </c>
      <c r="D69" s="12">
        <v>2000000000</v>
      </c>
      <c r="E69" s="12"/>
      <c r="F69" s="3">
        <v>0</v>
      </c>
    </row>
    <row r="70" spans="2:6" x14ac:dyDescent="0.2">
      <c r="B70" s="2" t="s">
        <v>34</v>
      </c>
      <c r="C70" s="3">
        <v>500000000</v>
      </c>
      <c r="D70" s="12">
        <v>2000000000</v>
      </c>
      <c r="E70" s="12"/>
      <c r="F70" s="3">
        <v>0</v>
      </c>
    </row>
    <row r="71" spans="2:6" x14ac:dyDescent="0.2">
      <c r="B71" s="2" t="s">
        <v>39</v>
      </c>
      <c r="C71" s="3">
        <v>500000000</v>
      </c>
      <c r="D71" s="12">
        <v>2000000000</v>
      </c>
      <c r="E71" s="12"/>
      <c r="F71" s="3">
        <v>0</v>
      </c>
    </row>
    <row r="72" spans="2:6" x14ac:dyDescent="0.2">
      <c r="B72" s="2" t="s">
        <v>62</v>
      </c>
      <c r="C72" s="3">
        <v>1000000000</v>
      </c>
      <c r="D72" s="12">
        <v>2000000000</v>
      </c>
      <c r="E72" s="12"/>
      <c r="F72" s="3">
        <v>0</v>
      </c>
    </row>
    <row r="73" spans="2:6" x14ac:dyDescent="0.2">
      <c r="B73" s="2" t="s">
        <v>63</v>
      </c>
      <c r="C73" s="3">
        <v>5000000000</v>
      </c>
      <c r="D73" s="12">
        <v>2000000000</v>
      </c>
      <c r="E73" s="12">
        <f t="shared" ref="E73" si="2">C73-D73</f>
        <v>3000000000</v>
      </c>
      <c r="F73" s="3">
        <f>K41</f>
        <v>15006351.087804947</v>
      </c>
    </row>
    <row r="74" spans="2:6" x14ac:dyDescent="0.2">
      <c r="B74" s="22" t="s">
        <v>44</v>
      </c>
      <c r="C74" s="22"/>
      <c r="D74" s="22"/>
      <c r="E74" s="22"/>
      <c r="F74" s="16">
        <f>SUM(F2:F73)</f>
        <v>202823641.15394998</v>
      </c>
    </row>
    <row r="76" spans="2:6" x14ac:dyDescent="0.2">
      <c r="B76" s="9" t="s">
        <v>66</v>
      </c>
      <c r="F76" s="17">
        <v>172314018.90000001</v>
      </c>
    </row>
    <row r="77" spans="2:6" x14ac:dyDescent="0.2">
      <c r="B77" s="18" t="s">
        <v>67</v>
      </c>
      <c r="C77" s="18"/>
      <c r="D77" s="18"/>
      <c r="E77" s="18"/>
      <c r="F77" s="19">
        <f>F74-F76</f>
        <v>30509622.25394997</v>
      </c>
    </row>
    <row r="79" spans="2:6" x14ac:dyDescent="0.2">
      <c r="B79" s="20" t="s">
        <v>45</v>
      </c>
      <c r="C79" s="20" t="s">
        <v>46</v>
      </c>
      <c r="D79" s="20"/>
      <c r="E79" s="23">
        <v>30509622.25</v>
      </c>
    </row>
    <row r="80" spans="2:6" x14ac:dyDescent="0.2">
      <c r="B80" s="20" t="s">
        <v>47</v>
      </c>
      <c r="C80" s="20" t="s">
        <v>48</v>
      </c>
      <c r="D80" s="20"/>
      <c r="E80" s="23"/>
    </row>
    <row r="82" spans="6:6" x14ac:dyDescent="0.2">
      <c r="F82" s="13"/>
    </row>
  </sheetData>
  <mergeCells count="2">
    <mergeCell ref="B74:E74"/>
    <mergeCell ref="E79:E80"/>
  </mergeCells>
  <pageMargins left="0.2" right="0.2" top="0.75" bottom="0.75" header="0.3" footer="0.3"/>
  <pageSetup paperSize="5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AKUNTING1</dc:creator>
  <cp:lastModifiedBy>AKUNTING1</cp:lastModifiedBy>
  <cp:lastPrinted>2026-08-03T02:39:06Z</cp:lastPrinted>
  <dcterms:created xsi:type="dcterms:W3CDTF">2026-02-25T02:47:59Z</dcterms:created>
  <dcterms:modified xsi:type="dcterms:W3CDTF">2026-08-06T06:59:16Z</dcterms:modified>
</cp:coreProperties>
</file>