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20" yWindow="-120" windowWidth="20730" windowHeight="11760"/>
  </bookViews>
  <sheets>
    <sheet name="Sheet2 (11)" sheetId="17" r:id="rId1"/>
    <sheet name="biaya hidup" sheetId="19" r:id="rId2"/>
    <sheet name="penentuan  margin" sheetId="20" r:id="rId3"/>
  </sheets>
  <externalReferences>
    <externalReference r:id="rId4"/>
  </externalReferences>
  <definedNames>
    <definedName name="Hubungan1">[1]Sheet1!$AZ$1:$AZ$6</definedName>
  </definedNames>
  <calcPr calcId="162913"/>
</workbook>
</file>

<file path=xl/calcChain.xml><?xml version="1.0" encoding="utf-8"?>
<calcChain xmlns="http://schemas.openxmlformats.org/spreadsheetml/2006/main">
  <c r="K94" i="17" l="1"/>
  <c r="E123" i="17" l="1"/>
  <c r="G136" i="17" s="1"/>
  <c r="L84" i="17" l="1"/>
  <c r="H84" i="17"/>
  <c r="L94" i="19" l="1"/>
  <c r="M94" i="19" s="1"/>
  <c r="M93" i="19"/>
  <c r="L93" i="19"/>
  <c r="L92" i="19"/>
  <c r="M92" i="19" s="1"/>
  <c r="M91" i="19"/>
  <c r="L91" i="19"/>
  <c r="L90" i="19"/>
  <c r="M90" i="19" s="1"/>
  <c r="M89" i="19"/>
  <c r="L89" i="19"/>
  <c r="L88" i="19"/>
  <c r="M88" i="19" s="1"/>
  <c r="L84" i="19"/>
  <c r="M84" i="19" s="1"/>
  <c r="L83" i="19"/>
  <c r="M83" i="19" s="1"/>
  <c r="L82" i="19"/>
  <c r="M82" i="19" s="1"/>
  <c r="L81" i="19"/>
  <c r="M81" i="19" s="1"/>
  <c r="L80" i="19"/>
  <c r="M80" i="19" s="1"/>
  <c r="L79" i="19"/>
  <c r="M79" i="19" s="1"/>
  <c r="L78" i="19"/>
  <c r="M78" i="19" s="1"/>
  <c r="M74" i="19"/>
  <c r="L74" i="19"/>
  <c r="L73" i="19"/>
  <c r="M73" i="19" s="1"/>
  <c r="M72" i="19"/>
  <c r="L72" i="19"/>
  <c r="L71" i="19"/>
  <c r="M71" i="19" s="1"/>
  <c r="M70" i="19"/>
  <c r="L70" i="19"/>
  <c r="L69" i="19"/>
  <c r="M69" i="19" s="1"/>
  <c r="M68" i="19"/>
  <c r="L68" i="19"/>
  <c r="L64" i="19"/>
  <c r="M64" i="19" s="1"/>
  <c r="L63" i="19"/>
  <c r="M63" i="19" s="1"/>
  <c r="L62" i="19"/>
  <c r="M62" i="19" s="1"/>
  <c r="L61" i="19"/>
  <c r="M61" i="19" s="1"/>
  <c r="L60" i="19"/>
  <c r="M60" i="19" s="1"/>
  <c r="L59" i="19"/>
  <c r="M59" i="19" s="1"/>
  <c r="L58" i="19"/>
  <c r="M58" i="19" s="1"/>
  <c r="L54" i="19"/>
  <c r="M54" i="19" s="1"/>
  <c r="M53" i="19"/>
  <c r="L53" i="19"/>
  <c r="L52" i="19"/>
  <c r="M52" i="19" s="1"/>
  <c r="M51" i="19"/>
  <c r="L51" i="19"/>
  <c r="L50" i="19"/>
  <c r="M50" i="19" s="1"/>
  <c r="M49" i="19"/>
  <c r="L49" i="19"/>
  <c r="L48" i="19"/>
  <c r="M48" i="19" s="1"/>
  <c r="L44" i="19"/>
  <c r="M44" i="19" s="1"/>
  <c r="L43" i="19"/>
  <c r="M43" i="19" s="1"/>
  <c r="L42" i="19"/>
  <c r="M42" i="19" s="1"/>
  <c r="L41" i="19"/>
  <c r="M41" i="19" s="1"/>
  <c r="L40" i="19"/>
  <c r="M40" i="19" s="1"/>
  <c r="L39" i="19"/>
  <c r="M39" i="19" s="1"/>
  <c r="L38" i="19"/>
  <c r="M38" i="19" s="1"/>
  <c r="M34" i="19"/>
  <c r="L34" i="19"/>
  <c r="L33" i="19"/>
  <c r="M33" i="19" s="1"/>
  <c r="L32" i="19"/>
  <c r="M32" i="19" s="1"/>
  <c r="L31" i="19"/>
  <c r="M31" i="19" s="1"/>
  <c r="L30" i="19"/>
  <c r="M30" i="19" s="1"/>
  <c r="L29" i="19"/>
  <c r="M29" i="19" s="1"/>
  <c r="L28" i="19"/>
  <c r="M28" i="19" s="1"/>
  <c r="L27" i="19"/>
  <c r="M27" i="19" s="1"/>
  <c r="L23" i="19"/>
  <c r="M23" i="19" s="1"/>
  <c r="L22" i="19"/>
  <c r="M22" i="19" s="1"/>
  <c r="L21" i="19"/>
  <c r="M21" i="19" s="1"/>
  <c r="L20" i="19"/>
  <c r="M20" i="19" s="1"/>
  <c r="L19" i="19"/>
  <c r="M19" i="19" s="1"/>
  <c r="L18" i="19"/>
  <c r="M18" i="19" s="1"/>
  <c r="L17" i="19"/>
  <c r="M17" i="19" s="1"/>
  <c r="L16" i="19"/>
  <c r="M16" i="19" s="1"/>
  <c r="L12" i="19"/>
  <c r="M12" i="19" s="1"/>
  <c r="M11" i="19"/>
  <c r="L11" i="19"/>
  <c r="L10" i="19"/>
  <c r="M10" i="19" s="1"/>
  <c r="L9" i="19"/>
  <c r="M9" i="19" s="1"/>
  <c r="L8" i="19"/>
  <c r="M8" i="19" s="1"/>
  <c r="L7" i="19"/>
  <c r="M7" i="19" s="1"/>
  <c r="L6" i="19"/>
  <c r="M6" i="19" s="1"/>
  <c r="L5" i="19"/>
  <c r="M5" i="19" s="1"/>
  <c r="M24" i="19" l="1"/>
  <c r="M35" i="19"/>
  <c r="M45" i="19"/>
  <c r="M13" i="19"/>
  <c r="M65" i="19"/>
  <c r="M75" i="19"/>
  <c r="M95" i="19"/>
  <c r="M55" i="19"/>
  <c r="M85" i="19"/>
  <c r="K95" i="17" l="1"/>
  <c r="K97" i="17" s="1"/>
  <c r="G134" i="17"/>
  <c r="K119" i="17"/>
  <c r="K118" i="17"/>
  <c r="K117" i="17"/>
  <c r="C112" i="17" s="1"/>
  <c r="K116" i="17"/>
  <c r="K103" i="17"/>
  <c r="K107" i="17" l="1"/>
  <c r="C111" i="17" s="1"/>
  <c r="K142" i="17" l="1"/>
  <c r="K141" i="17"/>
  <c r="K140" i="17"/>
  <c r="K143" i="17"/>
  <c r="I111" i="17"/>
</calcChain>
</file>

<file path=xl/sharedStrings.xml><?xml version="1.0" encoding="utf-8"?>
<sst xmlns="http://schemas.openxmlformats.org/spreadsheetml/2006/main" count="496" uniqueCount="272">
  <si>
    <t>SUKU BUNGA</t>
  </si>
  <si>
    <t>%</t>
  </si>
  <si>
    <t>Margin Keuntungan</t>
  </si>
  <si>
    <t>-</t>
  </si>
  <si>
    <t>TENOR (bln)</t>
  </si>
  <si>
    <t>(angsuran per bulan)</t>
  </si>
  <si>
    <t>X</t>
  </si>
  <si>
    <t>Menikah</t>
  </si>
  <si>
    <t>Belum Menikah</t>
  </si>
  <si>
    <t>ANALISA CALON DEBITUR</t>
  </si>
  <si>
    <t>HPP</t>
  </si>
  <si>
    <t>PLAFON</t>
  </si>
  <si>
    <t>ANGSURAN</t>
  </si>
  <si>
    <t>Nett Income Debitur setelah kredit di approved (12)</t>
  </si>
  <si>
    <t>TOTAL PLAFON &amp; ANGSURAN</t>
  </si>
  <si>
    <t>FASILITAS</t>
  </si>
  <si>
    <t>BANK</t>
  </si>
  <si>
    <t>Pendapatan Bersih</t>
  </si>
  <si>
    <t>24 X</t>
  </si>
  <si>
    <t>36 X</t>
  </si>
  <si>
    <t>12 x</t>
  </si>
  <si>
    <t>Nett Income Debitur setelah kredit di approved (24)</t>
  </si>
  <si>
    <t>Nett Income Debitur setelah kredit di approved (36)</t>
  </si>
  <si>
    <t>KOL</t>
  </si>
  <si>
    <t>BIAYA BIAYA</t>
  </si>
  <si>
    <t>DSR - DEBT SERVICE RATIO (EBITDA/KEWAJIBAN)X1%</t>
  </si>
  <si>
    <t xml:space="preserve"> ** Pendapatan bersih - Living Cost</t>
  </si>
  <si>
    <t xml:space="preserve"> **Total angsuran bank + Next angsuran yang akan disetujui</t>
  </si>
  <si>
    <t>TOTAL BIAYA OPERASIONAL</t>
  </si>
  <si>
    <t>ANALISA REPAYMENT CAPACITY</t>
  </si>
  <si>
    <t>KEWAJIBAN BANK YANG SEDANG BERJALAN (Plafon &amp; Angsuran/bln)</t>
  </si>
  <si>
    <t>TOTAL PENDAPATAN KOTOR KUMULATIF</t>
  </si>
  <si>
    <t>Nama Pemilik di BPKB</t>
  </si>
  <si>
    <t>Spesifikasi Jaminan :</t>
  </si>
  <si>
    <t>Merk Kendaraan</t>
  </si>
  <si>
    <t>Tahun Pembuatan</t>
  </si>
  <si>
    <t>Tipe Kendaraan / Model</t>
  </si>
  <si>
    <t>Penggunaan Jaminan</t>
  </si>
  <si>
    <t>PLAFON / BAKIDEBET</t>
  </si>
  <si>
    <t>PERMOHONAN NASABAH</t>
  </si>
  <si>
    <t xml:space="preserve"> Baru</t>
  </si>
  <si>
    <t>Repeat Order</t>
  </si>
  <si>
    <t>Cerai Mati</t>
  </si>
  <si>
    <t>Cerai hidup</t>
  </si>
  <si>
    <t>STATUS NASABAH / CALON</t>
  </si>
  <si>
    <t>ASPEK LEGAL</t>
  </si>
  <si>
    <t>Legalitas pendirian perusahaan :</t>
  </si>
  <si>
    <t>Usaha calon debitur adalah usaha perseorangan maka tidak ada akta pendirian usaha.</t>
  </si>
  <si>
    <t>Legalitas usaha ( perijinan ) :</t>
  </si>
  <si>
    <t>Perijinan</t>
  </si>
  <si>
    <t>NPWP</t>
  </si>
  <si>
    <t>Nomor</t>
  </si>
  <si>
    <t>Tgl. Terbit</t>
  </si>
  <si>
    <t>Tgl. Berakhir</t>
  </si>
  <si>
    <t>KTP Calon debitur</t>
  </si>
  <si>
    <t>Keterangan :</t>
  </si>
  <si>
    <t>Aspek legalitas telah memenuhi syarat permohonan kredit.</t>
  </si>
  <si>
    <t>ASPEK MANAJEMEN</t>
  </si>
  <si>
    <t>Legalitas permohonan kredit :</t>
  </si>
  <si>
    <t xml:space="preserve">Badan Usaha </t>
  </si>
  <si>
    <t xml:space="preserve">Perorangan </t>
  </si>
  <si>
    <t>Pengalaman usaha</t>
  </si>
  <si>
    <t>Reputasi usaha</t>
  </si>
  <si>
    <t>Kemampuan Manajemen</t>
  </si>
  <si>
    <t>Pemenuhan Financial</t>
  </si>
  <si>
    <t>Nama</t>
  </si>
  <si>
    <t>≤ 2 tahun</t>
  </si>
  <si>
    <t>&gt; 2 tahun</t>
  </si>
  <si>
    <t>Kurang baik</t>
  </si>
  <si>
    <t>Cukup baik</t>
  </si>
  <si>
    <t>Cukup memenuhi</t>
  </si>
  <si>
    <t>Kurang memenuhi</t>
  </si>
  <si>
    <t>Tepat waktu</t>
  </si>
  <si>
    <t>Kadang kadang mundur</t>
  </si>
  <si>
    <t>Sering mundur</t>
  </si>
  <si>
    <t>KETERANGAN / PENJELASAN :</t>
  </si>
  <si>
    <t>ASPEK TEKNIS</t>
  </si>
  <si>
    <t>Lokasi</t>
  </si>
  <si>
    <t>Strategis</t>
  </si>
  <si>
    <t>Kondisi</t>
  </si>
  <si>
    <t>Cukup layak</t>
  </si>
  <si>
    <t>Kurang layak</t>
  </si>
  <si>
    <t>Sarana &amp; Prasarana</t>
  </si>
  <si>
    <t>Cukup memadai</t>
  </si>
  <si>
    <t>Kurang memadai</t>
  </si>
  <si>
    <t>Ketergantungan pada</t>
  </si>
  <si>
    <t>supplier tertentu</t>
  </si>
  <si>
    <t>&lt; 3 Suppliers</t>
  </si>
  <si>
    <t>3 - 5 Suppliers</t>
  </si>
  <si>
    <t>&gt; 5 Suppliers</t>
  </si>
  <si>
    <t>ALASAN TAMBAHAN MODAL / DANA</t>
  </si>
  <si>
    <t>REKOMENDASI ANGSURAN DI BPR CF</t>
  </si>
  <si>
    <t>Berdasarkan data/informasi, analisa, pertimbangan&amp;perhitungan tersebut di atas,</t>
  </si>
  <si>
    <t xml:space="preserve">maka permohonan fasilitas kredit calon debitur kami rekomendasikan untuk </t>
  </si>
  <si>
    <t>Perekomendasi</t>
  </si>
  <si>
    <t>Pemutus Kredit</t>
  </si>
  <si>
    <t>DISPOSISI / PENDAPAT</t>
  </si>
  <si>
    <t>Tanggal</t>
  </si>
  <si>
    <t>Jabatan</t>
  </si>
  <si>
    <t>Tanda Tangan</t>
  </si>
  <si>
    <t>Nilai Penilaian Bank</t>
  </si>
  <si>
    <t>Restrukturisasi</t>
  </si>
  <si>
    <t>REKOMENDASI ANALIS</t>
  </si>
  <si>
    <t>Seumur Hidup</t>
  </si>
  <si>
    <t>Permohonan atas perorangan dan calon debitur cukup cakap hukum.</t>
  </si>
  <si>
    <t>Leonard Yulio Sitompul</t>
  </si>
  <si>
    <t>Kepala Cabang Jatibarang</t>
  </si>
  <si>
    <t>disetujui, dengan ketentuan dan syarat sebagai berikut :</t>
  </si>
  <si>
    <t>48 X</t>
  </si>
  <si>
    <t>Maksimal PH</t>
  </si>
  <si>
    <t>Nett Income Debitur setelah kredit di approved (48)</t>
  </si>
  <si>
    <t>KEPERLUAN OPERASIONAL USAHA</t>
  </si>
  <si>
    <t>Cukup strategis</t>
  </si>
  <si>
    <t>Indra Lunanta</t>
  </si>
  <si>
    <t>Jasa Angkutan</t>
  </si>
  <si>
    <t>KTP Pasangan</t>
  </si>
  <si>
    <t>Setelah dikurangi kewajiban berjalan</t>
  </si>
  <si>
    <t>Keterangan Usaha</t>
  </si>
  <si>
    <t>LAMPIRAN :</t>
  </si>
  <si>
    <t>I.</t>
  </si>
  <si>
    <t>Biaya Hidup ( Living Cost )</t>
  </si>
  <si>
    <t>Omset 10-100jt</t>
  </si>
  <si>
    <t>MENIKAH</t>
  </si>
  <si>
    <t>Person</t>
  </si>
  <si>
    <t>This Year</t>
  </si>
  <si>
    <t>Born</t>
  </si>
  <si>
    <t>Ages</t>
  </si>
  <si>
    <t>Living Cost</t>
  </si>
  <si>
    <t>No</t>
  </si>
  <si>
    <t>Suami</t>
  </si>
  <si>
    <t>Biaya</t>
  </si>
  <si>
    <t>Istri</t>
  </si>
  <si>
    <t>Anak</t>
  </si>
  <si>
    <t>usia 25-40 tahun</t>
  </si>
  <si>
    <t>usia 25-40thn</t>
  </si>
  <si>
    <t>usia 1-5thn</t>
  </si>
  <si>
    <t>usia 40-60 tahun</t>
  </si>
  <si>
    <t>usia 40-60tahun</t>
  </si>
  <si>
    <t>usia 5-10thn</t>
  </si>
  <si>
    <t>Anak 1</t>
  </si>
  <si>
    <t>usia 10-15thn</t>
  </si>
  <si>
    <t>Anak 2</t>
  </si>
  <si>
    <t>usia 15-20thn</t>
  </si>
  <si>
    <t>Anak 3</t>
  </si>
  <si>
    <t>Anak 4</t>
  </si>
  <si>
    <t>Anak 5</t>
  </si>
  <si>
    <t>Anak 6</t>
  </si>
  <si>
    <t>Omset 100-300jt</t>
  </si>
  <si>
    <t>Omset 300-500jt</t>
  </si>
  <si>
    <t>JANDA</t>
  </si>
  <si>
    <t>Janda</t>
  </si>
  <si>
    <t>usia 40-55 tahun</t>
  </si>
  <si>
    <t>DUDA</t>
  </si>
  <si>
    <t>Duda</t>
  </si>
  <si>
    <t>usia 25-40</t>
  </si>
  <si>
    <t>usia 40-55</t>
  </si>
  <si>
    <t>II.</t>
  </si>
  <si>
    <t>Margin Keuntungan Per Sektor Usaha</t>
  </si>
  <si>
    <t>Sektor Usaha</t>
  </si>
  <si>
    <t>Omset Usaha</t>
  </si>
  <si>
    <t>% keuntungan</t>
  </si>
  <si>
    <t>Pertanian (hiller)</t>
  </si>
  <si>
    <t>10jt-250jt</t>
  </si>
  <si>
    <t>250jt-600jt</t>
  </si>
  <si>
    <t>600jt-5m</t>
  </si>
  <si>
    <t>Toko Material</t>
  </si>
  <si>
    <t>10-250jt</t>
  </si>
  <si>
    <t>250-600jt</t>
  </si>
  <si>
    <t>5-15km/ritase</t>
  </si>
  <si>
    <t>15-35 km/ritase</t>
  </si>
  <si>
    <t>35-60km/ritase</t>
  </si>
  <si>
    <t>Keterangan batas Maksimal Ritase/hari :</t>
  </si>
  <si>
    <t>Jarak tempuh</t>
  </si>
  <si>
    <t>TAHUN KENDARAAN</t>
  </si>
  <si>
    <t>2000-2005</t>
  </si>
  <si>
    <t>2006-2011</t>
  </si>
  <si>
    <t>2012-2017</t>
  </si>
  <si>
    <t>2018-2020</t>
  </si>
  <si>
    <t>Toko Sembako/Kelontongan</t>
  </si>
  <si>
    <t>600-5m</t>
  </si>
  <si>
    <t>Rumah Makan</t>
  </si>
  <si>
    <t>5jt-300jt</t>
  </si>
  <si>
    <t>Jualan baju/kain</t>
  </si>
  <si>
    <t>Kontraktor</t>
  </si>
  <si>
    <t>per proyek</t>
  </si>
  <si>
    <t>Elf trayek</t>
  </si>
  <si>
    <t>cikijing-bdg</t>
  </si>
  <si>
    <t>crb-kdp</t>
  </si>
  <si>
    <t>cirebon-losari</t>
  </si>
  <si>
    <t>cirebon-ciledug via babakn</t>
  </si>
  <si>
    <t>cirebon ciledug via sindang</t>
  </si>
  <si>
    <t>cirebon rajagaluh</t>
  </si>
  <si>
    <t>cirebon-gegesik</t>
  </si>
  <si>
    <t>cirebon indramayu</t>
  </si>
  <si>
    <t>Elf pariwisata</t>
  </si>
  <si>
    <t>setoran(grand max,luxio)</t>
  </si>
  <si>
    <t>setoran(elf)</t>
  </si>
  <si>
    <t>bawa sendiri</t>
  </si>
  <si>
    <t>Perternakan ayam</t>
  </si>
  <si>
    <t>3000-6000 ekor</t>
  </si>
  <si>
    <t>6000-9000 ekor</t>
  </si>
  <si>
    <t>9000-12000 ekor</t>
  </si>
  <si>
    <t>12000-15000 ekor</t>
  </si>
  <si>
    <t>15000-18000 ekor</t>
  </si>
  <si>
    <t>Jual beli ternak(sapi,kambing)</t>
  </si>
  <si>
    <t>sapi</t>
  </si>
  <si>
    <t>kambing</t>
  </si>
  <si>
    <t>Pertambakan</t>
  </si>
  <si>
    <t>udang</t>
  </si>
  <si>
    <t>10.000/kg</t>
  </si>
  <si>
    <t>bandeng</t>
  </si>
  <si>
    <t>5.000/kg</t>
  </si>
  <si>
    <t>lele</t>
  </si>
  <si>
    <t>gurami</t>
  </si>
  <si>
    <t>nila</t>
  </si>
  <si>
    <t>Rongsok</t>
  </si>
  <si>
    <t>plastik air kemasan</t>
  </si>
  <si>
    <t>1.000/kg</t>
  </si>
  <si>
    <t>botol kaca</t>
  </si>
  <si>
    <t>1.500/kg</t>
  </si>
  <si>
    <t>kardus</t>
  </si>
  <si>
    <t>besi bekas</t>
  </si>
  <si>
    <t>2.000/kg</t>
  </si>
  <si>
    <t>Hasil laut</t>
  </si>
  <si>
    <t>ikan</t>
  </si>
  <si>
    <t>rajungan</t>
  </si>
  <si>
    <t>12.000/kg</t>
  </si>
  <si>
    <t>kepiting</t>
  </si>
  <si>
    <t>15.000/kg</t>
  </si>
  <si>
    <t>Jual beli genteng</t>
  </si>
  <si>
    <t>palentong</t>
  </si>
  <si>
    <t>300/pcs</t>
  </si>
  <si>
    <t>murando</t>
  </si>
  <si>
    <t>500/pcs</t>
  </si>
  <si>
    <t>Jual beli bata</t>
  </si>
  <si>
    <t>bata proyek/biasa</t>
  </si>
  <si>
    <t>100/pcs</t>
  </si>
  <si>
    <t>Memo No. 010 / SE / CF / VI / 2026</t>
  </si>
  <si>
    <t>Analis Kredit Cabang</t>
  </si>
  <si>
    <t>belum trlampir</t>
  </si>
  <si>
    <t>BIAYA HIDUP,  PENDIDIKAN DLL</t>
  </si>
  <si>
    <t>Johan</t>
  </si>
  <si>
    <t>Blok Desa RT 002 RW 001 Sukaperna Tukdana Kab. Indramayu</t>
  </si>
  <si>
    <t>PRODUK : KAMU</t>
  </si>
  <si>
    <t>3212300507850010</t>
  </si>
  <si>
    <t>12/07/2012</t>
  </si>
  <si>
    <t>3212304906870004</t>
  </si>
  <si>
    <t>PENDAPATAN</t>
  </si>
  <si>
    <t>OPERASIONAL USAHA/ Perawatan Lain-lain</t>
  </si>
  <si>
    <t>TAKSASI</t>
  </si>
  <si>
    <t>LSR</t>
  </si>
  <si>
    <t>MAX PH</t>
  </si>
  <si>
    <t>Dasuki</t>
  </si>
  <si>
    <t>Warna</t>
  </si>
  <si>
    <t>Hitam</t>
  </si>
  <si>
    <t>Nomor Kendaraan</t>
  </si>
  <si>
    <t>Nomor BPKB</t>
  </si>
  <si>
    <t>Mitsubishi</t>
  </si>
  <si>
    <t>E 8538 PQ</t>
  </si>
  <si>
    <t>L 08961319</t>
  </si>
  <si>
    <t>14 Agustus 2026</t>
  </si>
  <si>
    <t>Tujuan penggunaan:  Modal Operasional Angkutan Material</t>
  </si>
  <si>
    <t>Calon debitur memiliki usaha jasa angkutan yang sudah berjalan lebih dari 20 tahun.</t>
  </si>
  <si>
    <t>Penambahan modal usaha jasa angkutan, dana cadangan operasional usaha.</t>
  </si>
  <si>
    <t>20 rit x 120.000 x 20 hari</t>
  </si>
  <si>
    <t>Calon debitur memiliki usaha jasa angkutan, berdasarkan interview dengan cadeb, cadeb biasa mengangkut material pasir dan tanah (kebanyakan tanah urugan) tanah diambil dari pinggir kali (untuk lahan masih milik cadeb) untuk keperluan urug pondasi masyarakat sekitar wilayah indramayu dan sekitarnya, untuk muatan 1 mobil pick up dijual dengan harga Rp 120.000, dalam 1 hari minimal 20 kali angkut (20 rit), dalam menjalankan usaha jasa angkutannya cadeb dibantu oleh 10 orang pekerja dengan upah borong Rp 65.000 per rit, usaha ini jalan setiap hari, hanya berhenti jika musim hujan karena sekitar pinggir kali banjir, susah mengambil tanahnya. Cadeb juga memiliki sawah seluas 200 bata dengan hasil panen 3 ton per musim, dalam 1 tahun 2 kali panen, harga jual gabah saat ini Rp 750.000 per kwintal.</t>
  </si>
  <si>
    <t>T 120 SS Pick Up</t>
  </si>
  <si>
    <t>( Berdasarkan Nilai Taksasi Kantor 01 Juli 2026  - Memo No. 29/Memo/CF/VI/2026 )</t>
  </si>
  <si>
    <t>Plafon 26.000.000 jangka waktu 24 bulan</t>
  </si>
  <si>
    <t>LSR %</t>
  </si>
  <si>
    <t>75</t>
  </si>
  <si>
    <t>Note: Cadeb tidak memiliki pinjaman berjalan di bank manapun.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</si>
</sst>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1" formatCode="_(* #,##0_);_(* \(#,##0\);_(* &quot;-&quot;_);_(@_)"/>
    <numFmt numFmtId="43" formatCode="_(* #,##0.00_);_(* \(#,##0.00\);_(* &quot;-&quot;??_);_(@_)"/>
    <numFmt numFmtId="164" formatCode="_-* #,##0.00_-;\-* #,##0.00_-;_-* &quot;-&quot;??_-;_-@_-"/>
    <numFmt numFmtId="165" formatCode="_(&quot;$&quot;* #,##0.00_);_(&quot;$&quot;* \(#,##0.00\);_(&quot;$&quot;* &quot;-&quot;??_);_(@_)"/>
    <numFmt numFmtId="166" formatCode="_([$Rp-421]* #,##0_);_([$Rp-421]* \(#,##0\);_([$Rp-421]* &quot;-&quot;_);_(@_)"/>
    <numFmt numFmtId="167" formatCode="_(* #,##0_);_(* \(#,##0\);_(* &quot;-&quot;??_);_(@_)"/>
    <numFmt numFmtId="169" formatCode="_([$Rp-421]* #,##0_);_([$Rp-421]* \(#,##0\);_([$Rp-421]* &quot;-&quot;??_);_(@_)"/>
    <numFmt numFmtId="170" formatCode="_-* #,##0_-;\-* #,##0_-;_-* &quot;-&quot;_-;_-@_-"/>
  </numFmts>
  <fonts count="43"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u/>
      <sz val="14"/>
      <color theme="1"/>
      <name val="Calibri"/>
      <family val="2"/>
      <scheme val="minor"/>
    </font>
    <font>
      <b/>
      <i/>
      <u/>
      <sz val="10"/>
      <color theme="1"/>
      <name val="Calibri"/>
      <family val="2"/>
      <scheme val="minor"/>
    </font>
    <font>
      <b/>
      <i/>
      <sz val="14"/>
      <name val="Calibri"/>
      <family val="2"/>
      <scheme val="minor"/>
    </font>
    <font>
      <b/>
      <sz val="8"/>
      <color theme="1"/>
      <name val="Calibri"/>
      <family val="2"/>
      <scheme val="minor"/>
    </font>
    <font>
      <sz val="10"/>
      <color theme="1"/>
      <name val="Calibri"/>
      <family val="2"/>
      <scheme val="minor"/>
    </font>
    <font>
      <b/>
      <sz val="10"/>
      <color theme="1"/>
      <name val="Calibri"/>
      <family val="2"/>
    </font>
    <font>
      <b/>
      <sz val="16"/>
      <color theme="1"/>
      <name val="Calibri"/>
      <family val="2"/>
      <scheme val="minor"/>
    </font>
    <font>
      <b/>
      <i/>
      <sz val="11"/>
      <color theme="1"/>
      <name val="Calibri"/>
      <family val="2"/>
      <scheme val="minor"/>
    </font>
    <font>
      <b/>
      <sz val="14"/>
      <color theme="1"/>
      <name val="Calibri"/>
      <family val="2"/>
      <scheme val="minor"/>
    </font>
    <font>
      <b/>
      <sz val="9"/>
      <color theme="1"/>
      <name val="Calibri"/>
      <family val="2"/>
      <scheme val="minor"/>
    </font>
    <font>
      <sz val="12"/>
      <color theme="1"/>
      <name val="Calibri"/>
      <family val="2"/>
      <scheme val="minor"/>
    </font>
    <font>
      <i/>
      <u/>
      <sz val="11"/>
      <color theme="1"/>
      <name val="Calibri"/>
      <family val="2"/>
      <scheme val="minor"/>
    </font>
    <font>
      <b/>
      <i/>
      <u/>
      <sz val="11"/>
      <color theme="1"/>
      <name val="Calibri"/>
      <family val="2"/>
      <scheme val="minor"/>
    </font>
    <font>
      <b/>
      <i/>
      <sz val="14"/>
      <color theme="1"/>
      <name val="Calibri"/>
      <family val="2"/>
      <scheme val="minor"/>
    </font>
    <font>
      <sz val="8"/>
      <name val="Tahoma"/>
      <family val="2"/>
    </font>
    <font>
      <sz val="9"/>
      <color theme="1"/>
      <name val="Calibri"/>
      <family val="2"/>
      <scheme val="minor"/>
    </font>
    <font>
      <sz val="11"/>
      <color theme="1"/>
      <name val="Calibri"/>
      <family val="2"/>
    </font>
    <font>
      <b/>
      <i/>
      <sz val="16"/>
      <color theme="1"/>
      <name val="Calibri"/>
      <family val="2"/>
      <scheme val="minor"/>
    </font>
    <font>
      <sz val="8"/>
      <color theme="1"/>
      <name val="Calibri"/>
      <family val="2"/>
      <scheme val="minor"/>
    </font>
    <font>
      <sz val="12"/>
      <color theme="0"/>
      <name val="Calibri"/>
      <family val="2"/>
      <scheme val="minor"/>
    </font>
    <font>
      <sz val="11"/>
      <color theme="0"/>
      <name val="Calibri"/>
      <family val="2"/>
      <scheme val="minor"/>
    </font>
    <font>
      <b/>
      <sz val="10"/>
      <name val="Calibri"/>
      <family val="2"/>
      <scheme val="minor"/>
    </font>
    <font>
      <sz val="12"/>
      <name val="Calibri"/>
      <family val="2"/>
      <scheme val="minor"/>
    </font>
    <font>
      <i/>
      <sz val="10"/>
      <color rgb="FFFF0000"/>
      <name val="Calibri"/>
      <family val="2"/>
      <scheme val="minor"/>
    </font>
    <font>
      <sz val="10"/>
      <name val="Calibri"/>
      <family val="2"/>
      <scheme val="minor"/>
    </font>
    <font>
      <b/>
      <sz val="11"/>
      <color rgb="FFFF0000"/>
      <name val="Calibri"/>
      <family val="2"/>
      <scheme val="minor"/>
    </font>
    <font>
      <sz val="11"/>
      <color rgb="FFFF0000"/>
      <name val="Calibri"/>
      <family val="2"/>
      <scheme val="minor"/>
    </font>
    <font>
      <sz val="8"/>
      <name val="Calibri"/>
      <family val="2"/>
      <scheme val="minor"/>
    </font>
    <font>
      <sz val="12"/>
      <color rgb="FFFF0000"/>
      <name val="Calibri"/>
      <family val="2"/>
      <scheme val="minor"/>
    </font>
    <font>
      <b/>
      <sz val="10"/>
      <color rgb="FFFF0000"/>
      <name val="Calibri"/>
      <family val="2"/>
      <scheme val="minor"/>
    </font>
    <font>
      <b/>
      <sz val="10"/>
      <color theme="1"/>
      <name val="Calibri"/>
      <family val="2"/>
      <scheme val="minor"/>
    </font>
  </fonts>
  <fills count="9">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rgb="FFFFFF00"/>
        <bgColor indexed="64"/>
      </patternFill>
    </fill>
    <fill>
      <patternFill patternType="solid">
        <fgColor rgb="FF92D050"/>
        <bgColor indexed="64"/>
      </patternFill>
    </fill>
    <fill>
      <patternFill patternType="solid">
        <fgColor theme="3" tint="0.59999389629810485"/>
        <bgColor indexed="64"/>
      </patternFill>
    </fill>
  </fills>
  <borders count="4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0">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xf numFmtId="41" fontId="1" fillId="0" borderId="0" applyFont="0" applyFill="0" applyBorder="0" applyAlignment="0" applyProtection="0"/>
    <xf numFmtId="165" fontId="1" fillId="0" borderId="0" applyFont="0" applyFill="0" applyBorder="0" applyAlignment="0" applyProtection="0"/>
    <xf numFmtId="0" fontId="26" fillId="0" borderId="0"/>
    <xf numFmtId="43" fontId="26" fillId="0" borderId="0" applyFont="0" applyFill="0" applyBorder="0" applyAlignment="0" applyProtection="0"/>
    <xf numFmtId="9" fontId="26" fillId="0" borderId="0" applyFont="0" applyFill="0" applyBorder="0" applyAlignment="0" applyProtection="0"/>
    <xf numFmtId="170" fontId="1" fillId="0" borderId="0" applyFont="0" applyFill="0" applyBorder="0" applyAlignment="0" applyProtection="0"/>
  </cellStyleXfs>
  <cellXfs count="356">
    <xf numFmtId="0" fontId="0" fillId="0" borderId="0" xfId="0"/>
    <xf numFmtId="166" fontId="0" fillId="0" borderId="0" xfId="1" applyNumberFormat="1" applyFont="1" applyFill="1" applyBorder="1" applyAlignment="1">
      <alignment vertical="center"/>
    </xf>
    <xf numFmtId="0" fontId="7" fillId="0" borderId="0" xfId="0" applyFont="1" applyAlignment="1">
      <alignment horizontal="center" vertical="center"/>
    </xf>
    <xf numFmtId="166" fontId="0" fillId="0" borderId="0" xfId="1" applyNumberFormat="1" applyFont="1" applyFill="1" applyBorder="1" applyAlignment="1">
      <alignment horizontal="left" vertical="center"/>
    </xf>
    <xf numFmtId="0" fontId="0" fillId="0" borderId="0" xfId="0" applyAlignment="1">
      <alignment vertical="center"/>
    </xf>
    <xf numFmtId="0" fontId="4" fillId="0" borderId="0" xfId="0" applyFont="1" applyAlignment="1">
      <alignment vertical="center"/>
    </xf>
    <xf numFmtId="166" fontId="0" fillId="0" borderId="5" xfId="1" applyNumberFormat="1" applyFont="1" applyFill="1" applyBorder="1" applyAlignment="1">
      <alignment vertical="center"/>
    </xf>
    <xf numFmtId="0" fontId="3" fillId="0" borderId="0" xfId="0" applyFont="1" applyAlignment="1">
      <alignment vertical="center"/>
    </xf>
    <xf numFmtId="0" fontId="2" fillId="0" borderId="0" xfId="0" applyFont="1" applyAlignment="1">
      <alignment vertical="center"/>
    </xf>
    <xf numFmtId="0" fontId="12" fillId="0" borderId="0" xfId="0" applyFont="1" applyAlignment="1">
      <alignment vertical="center"/>
    </xf>
    <xf numFmtId="0" fontId="0" fillId="0" borderId="7" xfId="0" applyBorder="1" applyAlignment="1">
      <alignment vertical="center"/>
    </xf>
    <xf numFmtId="164" fontId="14"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Alignment="1">
      <alignment horizontal="center" vertical="center" wrapText="1"/>
    </xf>
    <xf numFmtId="0" fontId="6" fillId="0" borderId="0" xfId="0" applyFont="1" applyAlignment="1">
      <alignment horizontal="center" vertical="center"/>
    </xf>
    <xf numFmtId="0" fontId="16" fillId="0" borderId="0" xfId="0" applyFont="1" applyAlignment="1">
      <alignment vertical="center"/>
    </xf>
    <xf numFmtId="166" fontId="0" fillId="0" borderId="7" xfId="1" applyNumberFormat="1" applyFont="1" applyFill="1" applyBorder="1" applyAlignment="1">
      <alignment vertical="center"/>
    </xf>
    <xf numFmtId="166" fontId="0" fillId="0" borderId="8" xfId="1" applyNumberFormat="1" applyFont="1" applyFill="1" applyBorder="1" applyAlignment="1">
      <alignment vertical="center"/>
    </xf>
    <xf numFmtId="0" fontId="0" fillId="2" borderId="0" xfId="0" applyFill="1" applyAlignment="1">
      <alignment vertical="center"/>
    </xf>
    <xf numFmtId="0" fontId="19" fillId="0" borderId="0" xfId="0" applyFont="1" applyAlignment="1">
      <alignment vertical="center"/>
    </xf>
    <xf numFmtId="0" fontId="19" fillId="0" borderId="0" xfId="0" applyFont="1" applyAlignment="1">
      <alignment horizontal="righ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 fillId="3" borderId="0" xfId="0" applyFont="1" applyFill="1" applyAlignment="1">
      <alignment vertical="center"/>
    </xf>
    <xf numFmtId="37" fontId="0" fillId="0" borderId="0" xfId="0" applyNumberFormat="1" applyAlignment="1">
      <alignment horizontal="right"/>
    </xf>
    <xf numFmtId="166" fontId="0" fillId="5" borderId="0" xfId="1" applyNumberFormat="1" applyFont="1" applyFill="1" applyBorder="1" applyAlignment="1">
      <alignment horizontal="center" vertical="center"/>
    </xf>
    <xf numFmtId="166" fontId="10" fillId="0" borderId="0" xfId="1" applyNumberFormat="1" applyFont="1" applyFill="1" applyBorder="1" applyAlignment="1">
      <alignment horizontal="center" vertical="center"/>
    </xf>
    <xf numFmtId="0" fontId="9" fillId="0" borderId="0" xfId="0" applyFont="1" applyAlignment="1">
      <alignment vertical="center"/>
    </xf>
    <xf numFmtId="0" fontId="9" fillId="0" borderId="7" xfId="0" applyFont="1" applyBorder="1" applyAlignment="1">
      <alignment vertical="center"/>
    </xf>
    <xf numFmtId="0" fontId="0" fillId="5" borderId="0" xfId="0" applyFill="1" applyAlignment="1">
      <alignment vertical="center"/>
    </xf>
    <xf numFmtId="0" fontId="3" fillId="5" borderId="0" xfId="0" applyFont="1" applyFill="1" applyAlignment="1">
      <alignment vertical="center"/>
    </xf>
    <xf numFmtId="0" fontId="2" fillId="2" borderId="12" xfId="0" applyFont="1" applyFill="1" applyBorder="1" applyAlignment="1">
      <alignment horizontal="center" vertical="center" wrapText="1"/>
    </xf>
    <xf numFmtId="0" fontId="19" fillId="7" borderId="9" xfId="0" applyFont="1" applyFill="1" applyBorder="1" applyAlignment="1">
      <alignment vertical="center"/>
    </xf>
    <xf numFmtId="0" fontId="2" fillId="7" borderId="10" xfId="0" applyFont="1" applyFill="1" applyBorder="1" applyAlignment="1">
      <alignment vertical="center"/>
    </xf>
    <xf numFmtId="0" fontId="0" fillId="0" borderId="16" xfId="0" applyBorder="1" applyAlignment="1">
      <alignment vertical="center"/>
    </xf>
    <xf numFmtId="0" fontId="27" fillId="0" borderId="16" xfId="0" applyFont="1" applyBorder="1" applyAlignment="1">
      <alignment vertical="center"/>
    </xf>
    <xf numFmtId="0" fontId="22" fillId="0" borderId="17" xfId="0" applyFont="1" applyBorder="1" applyAlignment="1">
      <alignment vertical="center"/>
    </xf>
    <xf numFmtId="0" fontId="22" fillId="0" borderId="1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0" fillId="0" borderId="20" xfId="0" applyBorder="1" applyAlignment="1">
      <alignment vertical="center"/>
    </xf>
    <xf numFmtId="0" fontId="19" fillId="0" borderId="1" xfId="0" applyFont="1" applyBorder="1" applyAlignment="1">
      <alignment horizontal="left" vertical="center"/>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9" fillId="0" borderId="4" xfId="0" applyFont="1" applyBorder="1" applyAlignment="1">
      <alignment horizontal="left" vertical="center"/>
    </xf>
    <xf numFmtId="0" fontId="19" fillId="0" borderId="0" xfId="0" applyFont="1" applyAlignment="1">
      <alignment horizontal="left" vertical="center"/>
    </xf>
    <xf numFmtId="0" fontId="19" fillId="0" borderId="5" xfId="0" applyFont="1" applyBorder="1" applyAlignment="1">
      <alignment horizontal="left" vertical="center"/>
    </xf>
    <xf numFmtId="0" fontId="19" fillId="0" borderId="6" xfId="0" applyFont="1" applyBorder="1" applyAlignment="1">
      <alignment horizontal="left" vertical="center"/>
    </xf>
    <xf numFmtId="0" fontId="19" fillId="0" borderId="7" xfId="0" applyFont="1" applyBorder="1" applyAlignment="1">
      <alignment horizontal="left" vertical="center"/>
    </xf>
    <xf numFmtId="0" fontId="19" fillId="0" borderId="8" xfId="0" applyFont="1" applyBorder="1" applyAlignment="1">
      <alignment horizontal="left" vertical="center"/>
    </xf>
    <xf numFmtId="0" fontId="6" fillId="3" borderId="0" xfId="0" applyFont="1" applyFill="1" applyAlignment="1">
      <alignment horizontal="center" vertical="center"/>
    </xf>
    <xf numFmtId="0" fontId="6" fillId="4" borderId="0" xfId="0" applyFont="1" applyFill="1" applyAlignment="1">
      <alignment horizontal="left" vertical="center"/>
    </xf>
    <xf numFmtId="0" fontId="6" fillId="4" borderId="0" xfId="0" applyFont="1" applyFill="1" applyAlignment="1">
      <alignment horizontal="center" vertical="center"/>
    </xf>
    <xf numFmtId="14" fontId="0" fillId="3" borderId="0" xfId="0" applyNumberFormat="1" applyFill="1" applyAlignment="1">
      <alignment horizontal="center"/>
    </xf>
    <xf numFmtId="0" fontId="0" fillId="3" borderId="0" xfId="5" applyNumberFormat="1" applyFont="1" applyFill="1" applyBorder="1" applyAlignment="1">
      <alignment horizontal="right"/>
    </xf>
    <xf numFmtId="0" fontId="0" fillId="0" borderId="0" xfId="0" applyAlignment="1">
      <alignment horizontal="left" vertical="center"/>
    </xf>
    <xf numFmtId="0" fontId="0" fillId="4" borderId="0" xfId="0" applyFill="1" applyAlignment="1">
      <alignment vertical="center"/>
    </xf>
    <xf numFmtId="0" fontId="17" fillId="4" borderId="0" xfId="0" applyFont="1" applyFill="1" applyAlignment="1">
      <alignment horizontal="center" vertical="center"/>
    </xf>
    <xf numFmtId="0" fontId="28" fillId="4" borderId="0" xfId="0" applyFont="1" applyFill="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0" fillId="4" borderId="17" xfId="0" applyFill="1" applyBorder="1" applyAlignment="1">
      <alignment vertical="center"/>
    </xf>
    <xf numFmtId="0" fontId="0" fillId="4" borderId="18" xfId="0" applyFill="1" applyBorder="1" applyAlignment="1">
      <alignment vertical="center"/>
    </xf>
    <xf numFmtId="0" fontId="2" fillId="4" borderId="15" xfId="0" applyFont="1" applyFill="1" applyBorder="1" applyAlignment="1">
      <alignment horizontal="left" vertical="center"/>
    </xf>
    <xf numFmtId="0" fontId="19" fillId="4" borderId="16" xfId="0" applyFont="1" applyFill="1" applyBorder="1" applyAlignment="1">
      <alignment horizontal="left" vertical="center"/>
    </xf>
    <xf numFmtId="0" fontId="19" fillId="0" borderId="16" xfId="0" applyFont="1" applyBorder="1" applyAlignment="1">
      <alignment horizontal="left" vertical="center"/>
    </xf>
    <xf numFmtId="0" fontId="19" fillId="0" borderId="25" xfId="0" applyFont="1" applyBorder="1" applyAlignment="1">
      <alignment horizontal="left" vertical="center"/>
    </xf>
    <xf numFmtId="0" fontId="0" fillId="0" borderId="17" xfId="0" applyBorder="1" applyAlignment="1">
      <alignment horizontal="left" vertical="center"/>
    </xf>
    <xf numFmtId="0" fontId="19" fillId="0" borderId="18" xfId="0" applyFont="1" applyBorder="1" applyAlignment="1">
      <alignment horizontal="left" vertical="center"/>
    </xf>
    <xf numFmtId="0" fontId="19" fillId="0" borderId="19" xfId="0" applyFont="1" applyBorder="1" applyAlignment="1">
      <alignment horizontal="left" vertical="center"/>
    </xf>
    <xf numFmtId="0" fontId="19" fillId="0" borderId="20" xfId="0" applyFont="1" applyBorder="1" applyAlignment="1">
      <alignment horizontal="left" vertical="center"/>
    </xf>
    <xf numFmtId="0" fontId="19" fillId="0" borderId="24" xfId="0" applyFont="1" applyBorder="1" applyAlignment="1">
      <alignment horizontal="left" vertical="center"/>
    </xf>
    <xf numFmtId="41" fontId="0" fillId="0" borderId="0" xfId="4" applyFont="1" applyFill="1" applyBorder="1" applyAlignment="1">
      <alignment horizontal="center" vertical="center"/>
    </xf>
    <xf numFmtId="0" fontId="0" fillId="0" borderId="25" xfId="0" applyBorder="1" applyAlignment="1">
      <alignment vertical="center"/>
    </xf>
    <xf numFmtId="0" fontId="0" fillId="2" borderId="17" xfId="0" applyFill="1" applyBorder="1" applyAlignment="1">
      <alignment vertical="center"/>
    </xf>
    <xf numFmtId="0" fontId="17" fillId="2" borderId="0" xfId="0" applyFont="1" applyFill="1" applyAlignment="1">
      <alignment horizontal="center" vertical="center"/>
    </xf>
    <xf numFmtId="0" fontId="0" fillId="2" borderId="18" xfId="0" applyFill="1" applyBorder="1" applyAlignment="1">
      <alignment vertical="center"/>
    </xf>
    <xf numFmtId="0" fontId="6" fillId="2" borderId="0" xfId="0" applyFont="1" applyFill="1" applyAlignment="1">
      <alignment horizontal="left" vertical="center"/>
    </xf>
    <xf numFmtId="0" fontId="6" fillId="2" borderId="0" xfId="0" applyFont="1" applyFill="1" applyAlignment="1">
      <alignment horizontal="center" vertical="center"/>
    </xf>
    <xf numFmtId="0" fontId="0" fillId="0" borderId="13" xfId="0" applyBorder="1"/>
    <xf numFmtId="166" fontId="6" fillId="0" borderId="7" xfId="1" applyNumberFormat="1" applyFont="1" applyFill="1" applyBorder="1" applyAlignment="1">
      <alignment vertical="center"/>
    </xf>
    <xf numFmtId="0" fontId="7" fillId="0" borderId="5" xfId="0" applyFont="1" applyBorder="1" applyAlignment="1">
      <alignment horizontal="center" vertical="center"/>
    </xf>
    <xf numFmtId="0" fontId="7" fillId="0" borderId="8" xfId="0" applyFont="1" applyBorder="1" applyAlignment="1">
      <alignment horizontal="center" vertical="center"/>
    </xf>
    <xf numFmtId="166" fontId="6" fillId="0" borderId="0" xfId="1" applyNumberFormat="1" applyFont="1" applyFill="1" applyBorder="1" applyAlignment="1">
      <alignment vertical="center"/>
    </xf>
    <xf numFmtId="0" fontId="21" fillId="0" borderId="0" xfId="0" applyFont="1" applyAlignment="1">
      <alignment horizontal="center" vertical="center"/>
    </xf>
    <xf numFmtId="0" fontId="17" fillId="0" borderId="0" xfId="0" applyFont="1" applyAlignment="1">
      <alignment horizontal="center" vertical="center"/>
    </xf>
    <xf numFmtId="0" fontId="17" fillId="0" borderId="16" xfId="0" applyFont="1" applyBorder="1" applyAlignment="1">
      <alignment horizontal="center" vertical="center"/>
    </xf>
    <xf numFmtId="0" fontId="2" fillId="4" borderId="0" xfId="0" applyFont="1" applyFill="1" applyAlignment="1">
      <alignment vertical="center"/>
    </xf>
    <xf numFmtId="0" fontId="2" fillId="4" borderId="0" xfId="0" applyFont="1" applyFill="1" applyAlignment="1">
      <alignment horizontal="right" vertical="center"/>
    </xf>
    <xf numFmtId="0" fontId="28" fillId="0" borderId="16" xfId="0" applyFont="1" applyBorder="1" applyAlignment="1">
      <alignment vertical="center"/>
    </xf>
    <xf numFmtId="0" fontId="15" fillId="3" borderId="0" xfId="0" applyFont="1" applyFill="1" applyAlignment="1">
      <alignment horizontal="center" vertical="center"/>
    </xf>
    <xf numFmtId="166" fontId="0" fillId="3" borderId="0" xfId="1" applyNumberFormat="1" applyFont="1" applyFill="1" applyBorder="1" applyAlignment="1">
      <alignment horizontal="center" vertical="center"/>
    </xf>
    <xf numFmtId="0" fontId="22" fillId="4" borderId="0" xfId="0" applyFont="1" applyFill="1" applyAlignment="1">
      <alignment vertical="center"/>
    </xf>
    <xf numFmtId="0" fontId="27" fillId="0" borderId="13" xfId="0" applyFont="1" applyBorder="1" applyAlignment="1">
      <alignment horizontal="center" vertical="center"/>
    </xf>
    <xf numFmtId="1" fontId="1" fillId="0" borderId="9" xfId="1" applyNumberFormat="1" applyFont="1" applyFill="1" applyBorder="1" applyAlignment="1">
      <alignment horizontal="center" vertical="center"/>
    </xf>
    <xf numFmtId="0" fontId="0" fillId="0" borderId="12" xfId="0" applyBorder="1"/>
    <xf numFmtId="0" fontId="2" fillId="0" borderId="12" xfId="0" applyFont="1" applyBorder="1"/>
    <xf numFmtId="0" fontId="2" fillId="0" borderId="0" xfId="0" applyFont="1"/>
    <xf numFmtId="166" fontId="2" fillId="2" borderId="0" xfId="1" applyNumberFormat="1" applyFont="1" applyFill="1" applyBorder="1" applyAlignment="1">
      <alignment horizontal="center" vertical="center"/>
    </xf>
    <xf numFmtId="49" fontId="11" fillId="0" borderId="12" xfId="1" applyNumberFormat="1" applyFont="1" applyFill="1" applyBorder="1" applyAlignment="1">
      <alignment horizontal="center" vertical="center"/>
    </xf>
    <xf numFmtId="166" fontId="19" fillId="0" borderId="0" xfId="1" applyNumberFormat="1" applyFont="1" applyFill="1" applyBorder="1" applyAlignment="1">
      <alignment horizontal="center" vertical="center"/>
    </xf>
    <xf numFmtId="0" fontId="31" fillId="0" borderId="0" xfId="0" applyFont="1" applyFill="1" applyAlignment="1">
      <alignment vertical="center"/>
    </xf>
    <xf numFmtId="0" fontId="34" fillId="4" borderId="0" xfId="0" applyFont="1" applyFill="1" applyAlignment="1">
      <alignment vertical="center"/>
    </xf>
    <xf numFmtId="0" fontId="19" fillId="0" borderId="0" xfId="0" applyFont="1" applyFill="1" applyBorder="1" applyAlignment="1">
      <alignment horizontal="center" vertical="center"/>
    </xf>
    <xf numFmtId="0" fontId="23" fillId="0" borderId="0" xfId="0" applyFont="1" applyBorder="1" applyAlignment="1">
      <alignment vertical="center"/>
    </xf>
    <xf numFmtId="0" fontId="0" fillId="0" borderId="0" xfId="0" applyBorder="1" applyAlignment="1">
      <alignment vertical="center"/>
    </xf>
    <xf numFmtId="0" fontId="4" fillId="0" borderId="0" xfId="0" applyFont="1" applyFill="1" applyBorder="1" applyAlignment="1">
      <alignment vertical="center"/>
    </xf>
    <xf numFmtId="0" fontId="3" fillId="0" borderId="0" xfId="0" applyFont="1" applyBorder="1" applyAlignment="1">
      <alignment vertical="center"/>
    </xf>
    <xf numFmtId="0" fontId="22" fillId="0" borderId="15" xfId="0" applyFont="1" applyFill="1" applyBorder="1" applyAlignment="1">
      <alignment vertical="center"/>
    </xf>
    <xf numFmtId="0" fontId="0" fillId="0" borderId="16" xfId="0" applyFont="1" applyBorder="1" applyAlignment="1">
      <alignment vertical="center"/>
    </xf>
    <xf numFmtId="0" fontId="22" fillId="0" borderId="17" xfId="0" applyFont="1" applyFill="1" applyBorder="1" applyAlignment="1">
      <alignment vertical="center"/>
    </xf>
    <xf numFmtId="0" fontId="4" fillId="0" borderId="0" xfId="0" applyFont="1" applyBorder="1" applyAlignment="1">
      <alignment vertical="center"/>
    </xf>
    <xf numFmtId="0" fontId="11" fillId="0" borderId="0" xfId="0" applyFont="1" applyAlignment="1">
      <alignment vertical="center"/>
    </xf>
    <xf numFmtId="166" fontId="0" fillId="0" borderId="0"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35" fillId="0" borderId="0" xfId="0" applyFont="1" applyAlignment="1">
      <alignment vertical="center"/>
    </xf>
    <xf numFmtId="166" fontId="0" fillId="0" borderId="0" xfId="1" applyNumberFormat="1" applyFont="1" applyFill="1" applyBorder="1" applyAlignment="1">
      <alignment horizontal="center" vertical="center"/>
    </xf>
    <xf numFmtId="0" fontId="3" fillId="0" borderId="0" xfId="0" applyFont="1" applyAlignment="1">
      <alignment horizontal="left" vertical="center" wrapText="1"/>
    </xf>
    <xf numFmtId="0" fontId="6" fillId="0" borderId="0" xfId="0" applyFont="1" applyAlignment="1">
      <alignment vertical="center"/>
    </xf>
    <xf numFmtId="166" fontId="22"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13" fillId="0" borderId="0" xfId="0" applyFont="1" applyFill="1" applyBorder="1" applyAlignment="1">
      <alignment vertical="center"/>
    </xf>
    <xf numFmtId="0" fontId="24" fillId="0" borderId="0" xfId="0" applyFont="1" applyBorder="1" applyAlignment="1">
      <alignment vertical="center"/>
    </xf>
    <xf numFmtId="0" fontId="2" fillId="0" borderId="0" xfId="0" applyFont="1" applyFill="1" applyBorder="1" applyAlignment="1">
      <alignment vertical="center"/>
    </xf>
    <xf numFmtId="166" fontId="0" fillId="0" borderId="0" xfId="1" applyNumberFormat="1" applyFont="1" applyFill="1" applyBorder="1" applyAlignment="1">
      <alignment horizontal="center" vertical="center"/>
    </xf>
    <xf numFmtId="0" fontId="0" fillId="0" borderId="0" xfId="0" applyFill="1" applyAlignment="1">
      <alignment vertical="center"/>
    </xf>
    <xf numFmtId="0" fontId="19" fillId="0" borderId="0" xfId="0" quotePrefix="1" applyFont="1" applyFill="1" applyBorder="1" applyAlignment="1">
      <alignment horizontal="left" vertical="center"/>
    </xf>
    <xf numFmtId="1" fontId="3" fillId="0" borderId="0" xfId="1" quotePrefix="1" applyNumberFormat="1" applyFont="1" applyFill="1" applyBorder="1" applyAlignment="1">
      <alignment horizontal="left"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0" xfId="0" applyAlignment="1">
      <alignment horizontal="center"/>
    </xf>
    <xf numFmtId="0" fontId="6" fillId="0" borderId="0" xfId="0" applyFont="1"/>
    <xf numFmtId="170" fontId="0" fillId="0" borderId="0" xfId="9" applyFont="1"/>
    <xf numFmtId="0" fontId="0" fillId="0" borderId="12" xfId="0" applyFont="1" applyBorder="1"/>
    <xf numFmtId="170" fontId="2" fillId="0" borderId="12" xfId="9" applyFont="1" applyBorder="1"/>
    <xf numFmtId="0" fontId="0" fillId="0" borderId="12" xfId="0" applyFill="1" applyBorder="1" applyAlignment="1">
      <alignment vertical="center"/>
    </xf>
    <xf numFmtId="0" fontId="0" fillId="2" borderId="12" xfId="0" applyFill="1" applyBorder="1" applyAlignment="1">
      <alignment vertical="center"/>
    </xf>
    <xf numFmtId="0" fontId="0" fillId="6" borderId="12" xfId="0" applyFill="1" applyBorder="1" applyAlignment="1">
      <alignment vertical="center"/>
    </xf>
    <xf numFmtId="0" fontId="0" fillId="0" borderId="12" xfId="0" applyBorder="1" applyAlignment="1">
      <alignment vertical="center"/>
    </xf>
    <xf numFmtId="41" fontId="0" fillId="0" borderId="12" xfId="4" quotePrefix="1" applyFont="1" applyBorder="1" applyAlignment="1">
      <alignment vertical="center"/>
    </xf>
    <xf numFmtId="170" fontId="0" fillId="0" borderId="12" xfId="9" applyFont="1" applyBorder="1"/>
    <xf numFmtId="0" fontId="0" fillId="6" borderId="12" xfId="0" applyFill="1" applyBorder="1"/>
    <xf numFmtId="41" fontId="0" fillId="0" borderId="12" xfId="4" applyFont="1" applyBorder="1"/>
    <xf numFmtId="0" fontId="0" fillId="0" borderId="0" xfId="0" applyBorder="1"/>
    <xf numFmtId="170" fontId="0" fillId="0" borderId="0" xfId="9" applyFont="1" applyBorder="1"/>
    <xf numFmtId="41" fontId="0" fillId="0" borderId="0" xfId="4" applyFont="1" applyAlignment="1">
      <alignment vertical="center"/>
    </xf>
    <xf numFmtId="41" fontId="0" fillId="0" borderId="13" xfId="4" applyFont="1" applyBorder="1"/>
    <xf numFmtId="41" fontId="2" fillId="0" borderId="26" xfId="4" applyFont="1" applyBorder="1" applyAlignment="1">
      <alignment vertical="center"/>
    </xf>
    <xf numFmtId="170" fontId="2" fillId="0" borderId="0" xfId="9" applyFont="1"/>
    <xf numFmtId="0" fontId="2" fillId="0" borderId="12" xfId="0" applyFont="1" applyBorder="1" applyAlignment="1">
      <alignment horizontal="center" vertical="center"/>
    </xf>
    <xf numFmtId="170" fontId="2" fillId="0" borderId="12" xfId="9" applyFont="1" applyBorder="1" applyAlignment="1">
      <alignment horizontal="center" vertical="center"/>
    </xf>
    <xf numFmtId="0" fontId="2" fillId="0" borderId="0" xfId="0" applyFont="1" applyAlignment="1">
      <alignment horizontal="center" vertical="center"/>
    </xf>
    <xf numFmtId="170" fontId="2" fillId="0" borderId="0" xfId="9" applyFont="1" applyFill="1" applyBorder="1" applyAlignment="1">
      <alignment horizontal="center" vertical="center"/>
    </xf>
    <xf numFmtId="41" fontId="0" fillId="0" borderId="13" xfId="4" quotePrefix="1" applyFont="1" applyBorder="1" applyAlignment="1">
      <alignment vertical="center"/>
    </xf>
    <xf numFmtId="41" fontId="2" fillId="0" borderId="26" xfId="0" applyNumberFormat="1" applyFont="1" applyBorder="1"/>
    <xf numFmtId="170" fontId="2" fillId="0" borderId="0" xfId="9" applyFont="1" applyBorder="1"/>
    <xf numFmtId="0" fontId="2" fillId="0" borderId="12" xfId="0" applyFont="1" applyFill="1" applyBorder="1" applyAlignment="1">
      <alignment horizontal="center" vertical="center"/>
    </xf>
    <xf numFmtId="170" fontId="2" fillId="0" borderId="12" xfId="9" applyFont="1" applyFill="1" applyBorder="1" applyAlignment="1">
      <alignment horizontal="center" vertical="center"/>
    </xf>
    <xf numFmtId="41" fontId="0" fillId="0" borderId="0" xfId="4" quotePrefix="1" applyFont="1" applyAlignment="1">
      <alignment vertical="center"/>
    </xf>
    <xf numFmtId="0" fontId="0" fillId="0" borderId="0" xfId="0" applyAlignment="1">
      <alignment horizontal="right"/>
    </xf>
    <xf numFmtId="0" fontId="6" fillId="0" borderId="12" xfId="0" applyFont="1" applyBorder="1" applyAlignment="1">
      <alignment horizontal="center" vertical="center"/>
    </xf>
    <xf numFmtId="0" fontId="6" fillId="0" borderId="12" xfId="0" applyFont="1" applyBorder="1" applyAlignment="1">
      <alignment horizontal="center"/>
    </xf>
    <xf numFmtId="0" fontId="0" fillId="0" borderId="12" xfId="0" applyBorder="1" applyAlignment="1">
      <alignment horizontal="center" vertical="center"/>
    </xf>
    <xf numFmtId="9" fontId="0" fillId="0" borderId="12" xfId="0" applyNumberFormat="1" applyBorder="1" applyAlignment="1">
      <alignment horizontal="right"/>
    </xf>
    <xf numFmtId="0" fontId="0" fillId="0" borderId="12" xfId="0" applyBorder="1" applyAlignment="1">
      <alignment horizontal="right"/>
    </xf>
    <xf numFmtId="170" fontId="0" fillId="0" borderId="12" xfId="9" applyFont="1" applyBorder="1" applyAlignment="1">
      <alignment horizontal="right"/>
    </xf>
    <xf numFmtId="170" fontId="0" fillId="0" borderId="13" xfId="9" applyFont="1" applyBorder="1" applyAlignment="1">
      <alignment horizontal="right"/>
    </xf>
    <xf numFmtId="0" fontId="2" fillId="0" borderId="36" xfId="0" applyFont="1" applyBorder="1"/>
    <xf numFmtId="0" fontId="2" fillId="0" borderId="37" xfId="0" applyFont="1" applyBorder="1"/>
    <xf numFmtId="0" fontId="2" fillId="0" borderId="38" xfId="0" applyFont="1" applyBorder="1"/>
    <xf numFmtId="0" fontId="2" fillId="0" borderId="39" xfId="0" applyFont="1" applyBorder="1"/>
    <xf numFmtId="0" fontId="2" fillId="0" borderId="40" xfId="0" applyFont="1" applyBorder="1"/>
    <xf numFmtId="0" fontId="0" fillId="0" borderId="14" xfId="0" applyBorder="1"/>
    <xf numFmtId="0" fontId="0" fillId="0" borderId="14" xfId="0" applyBorder="1" applyAlignment="1">
      <alignment horizontal="right"/>
    </xf>
    <xf numFmtId="167" fontId="0" fillId="0" borderId="12" xfId="1" applyNumberFormat="1" applyFont="1" applyBorder="1" applyAlignment="1">
      <alignment horizontal="right"/>
    </xf>
    <xf numFmtId="0" fontId="0" fillId="0" borderId="0" xfId="0" applyBorder="1" applyAlignment="1">
      <alignment horizontal="center" vertical="center"/>
    </xf>
    <xf numFmtId="167" fontId="0" fillId="0" borderId="0" xfId="1" applyNumberFormat="1" applyFont="1" applyBorder="1" applyAlignment="1">
      <alignment horizontal="right"/>
    </xf>
    <xf numFmtId="0" fontId="0" fillId="0" borderId="0" xfId="0" applyBorder="1" applyAlignment="1">
      <alignment horizontal="center"/>
    </xf>
    <xf numFmtId="0" fontId="2" fillId="2" borderId="0" xfId="0" applyFont="1" applyFill="1" applyBorder="1" applyAlignment="1">
      <alignment vertical="center"/>
    </xf>
    <xf numFmtId="0" fontId="0" fillId="2" borderId="0" xfId="0" applyFill="1" applyBorder="1" applyAlignment="1">
      <alignment vertical="center"/>
    </xf>
    <xf numFmtId="0" fontId="38" fillId="0" borderId="0" xfId="0" applyFont="1" applyAlignment="1">
      <alignment vertical="center"/>
    </xf>
    <xf numFmtId="166" fontId="2"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19" fillId="3" borderId="0" xfId="1" applyNumberFormat="1" applyFont="1" applyFill="1" applyBorder="1" applyAlignment="1">
      <alignment vertical="center"/>
    </xf>
    <xf numFmtId="43" fontId="16" fillId="0" borderId="9" xfId="1" applyNumberFormat="1" applyFont="1" applyFill="1" applyBorder="1" applyAlignment="1">
      <alignment horizontal="center" vertical="center"/>
    </xf>
    <xf numFmtId="49" fontId="38" fillId="0" borderId="12"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43" fontId="16" fillId="3" borderId="12" xfId="1" applyNumberFormat="1" applyFont="1" applyFill="1" applyBorder="1" applyAlignment="1">
      <alignment horizontal="center" vertical="center"/>
    </xf>
    <xf numFmtId="1" fontId="1" fillId="0" borderId="12" xfId="1" applyNumberFormat="1" applyFont="1" applyFill="1" applyBorder="1" applyAlignment="1">
      <alignment horizontal="center" vertical="center"/>
    </xf>
    <xf numFmtId="0" fontId="30" fillId="3" borderId="12" xfId="0" applyFont="1" applyFill="1" applyBorder="1" applyAlignment="1">
      <alignment horizontal="center" vertical="center"/>
    </xf>
    <xf numFmtId="164" fontId="11" fillId="0" borderId="0" xfId="3" applyFont="1" applyFill="1" applyBorder="1" applyAlignment="1">
      <alignment vertical="center"/>
    </xf>
    <xf numFmtId="0" fontId="0" fillId="6" borderId="21" xfId="1" applyNumberFormat="1" applyFont="1" applyFill="1" applyBorder="1" applyAlignment="1">
      <alignment horizontal="left" vertical="center"/>
    </xf>
    <xf numFmtId="0" fontId="0" fillId="6" borderId="22" xfId="1" applyNumberFormat="1" applyFont="1" applyFill="1" applyBorder="1" applyAlignment="1">
      <alignment horizontal="left" vertical="center"/>
    </xf>
    <xf numFmtId="0" fontId="0" fillId="6" borderId="23" xfId="1" applyNumberFormat="1" applyFont="1" applyFill="1" applyBorder="1" applyAlignment="1">
      <alignment horizontal="left" vertical="center"/>
    </xf>
    <xf numFmtId="0" fontId="19" fillId="6" borderId="9" xfId="0" applyFont="1" applyFill="1" applyBorder="1" applyAlignment="1">
      <alignment horizontal="center" vertical="center"/>
    </xf>
    <xf numFmtId="0" fontId="19" fillId="6" borderId="10" xfId="0" applyFont="1" applyFill="1" applyBorder="1" applyAlignment="1">
      <alignment horizontal="center" vertical="center"/>
    </xf>
    <xf numFmtId="0" fontId="19" fillId="6" borderId="11" xfId="0" applyFont="1" applyFill="1" applyBorder="1" applyAlignment="1">
      <alignment horizontal="center" vertical="center"/>
    </xf>
    <xf numFmtId="14" fontId="0" fillId="3" borderId="9" xfId="0" applyNumberFormat="1" applyFill="1" applyBorder="1" applyAlignment="1">
      <alignment horizontal="center"/>
    </xf>
    <xf numFmtId="14" fontId="0" fillId="3" borderId="10" xfId="0" applyNumberFormat="1" applyFill="1" applyBorder="1" applyAlignment="1">
      <alignment horizontal="center"/>
    </xf>
    <xf numFmtId="14" fontId="0" fillId="3" borderId="11" xfId="0" applyNumberFormat="1" applyFill="1" applyBorder="1" applyAlignment="1">
      <alignment horizontal="center"/>
    </xf>
    <xf numFmtId="49" fontId="0" fillId="3" borderId="9" xfId="5" applyNumberFormat="1" applyFont="1" applyFill="1" applyBorder="1" applyAlignment="1">
      <alignment horizontal="right"/>
    </xf>
    <xf numFmtId="49" fontId="0" fillId="3" borderId="10" xfId="5" applyNumberFormat="1" applyFont="1" applyFill="1" applyBorder="1" applyAlignment="1">
      <alignment horizontal="right"/>
    </xf>
    <xf numFmtId="49" fontId="0" fillId="3" borderId="11" xfId="5" applyNumberFormat="1" applyFont="1" applyFill="1" applyBorder="1" applyAlignment="1">
      <alignment horizontal="right"/>
    </xf>
    <xf numFmtId="49" fontId="0" fillId="3" borderId="9" xfId="0" applyNumberFormat="1" applyFill="1" applyBorder="1" applyAlignment="1">
      <alignment horizontal="center"/>
    </xf>
    <xf numFmtId="49" fontId="0" fillId="3" borderId="10" xfId="0" applyNumberFormat="1" applyFill="1" applyBorder="1" applyAlignment="1">
      <alignment horizontal="center"/>
    </xf>
    <xf numFmtId="49" fontId="0" fillId="3" borderId="11" xfId="0" applyNumberFormat="1" applyFill="1" applyBorder="1" applyAlignment="1">
      <alignment horizontal="center"/>
    </xf>
    <xf numFmtId="0" fontId="2" fillId="4" borderId="19" xfId="0" applyFont="1" applyFill="1" applyBorder="1" applyAlignment="1">
      <alignment horizontal="left" vertical="center"/>
    </xf>
    <xf numFmtId="0" fontId="0" fillId="4" borderId="20" xfId="0" applyFill="1" applyBorder="1" applyAlignment="1">
      <alignment horizontal="left" vertical="center"/>
    </xf>
    <xf numFmtId="0" fontId="0" fillId="4" borderId="24" xfId="0" applyFill="1" applyBorder="1" applyAlignment="1">
      <alignment horizontal="left" vertical="center"/>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25" xfId="0" applyFont="1" applyBorder="1" applyAlignment="1">
      <alignment horizontal="left" vertical="center" wrapText="1"/>
    </xf>
    <xf numFmtId="0" fontId="3" fillId="0" borderId="17" xfId="0" applyFont="1" applyBorder="1" applyAlignment="1">
      <alignment horizontal="left" vertical="center" wrapText="1"/>
    </xf>
    <xf numFmtId="0" fontId="3" fillId="0" borderId="0" xfId="0" applyFont="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3" fillId="0" borderId="24" xfId="0" applyFont="1" applyBorder="1" applyAlignment="1">
      <alignment horizontal="left" vertical="center" wrapText="1"/>
    </xf>
    <xf numFmtId="0" fontId="2" fillId="4" borderId="21" xfId="0" applyFont="1" applyFill="1" applyBorder="1" applyAlignment="1">
      <alignment horizontal="left" vertical="center"/>
    </xf>
    <xf numFmtId="0" fontId="0" fillId="4" borderId="22" xfId="0" applyFill="1" applyBorder="1" applyAlignment="1">
      <alignment horizontal="left" vertical="center"/>
    </xf>
    <xf numFmtId="0" fontId="0" fillId="4" borderId="23" xfId="0" applyFill="1" applyBorder="1" applyAlignment="1">
      <alignment horizontal="left" vertical="center"/>
    </xf>
    <xf numFmtId="0" fontId="40" fillId="0" borderId="9" xfId="0" applyFont="1" applyFill="1" applyBorder="1" applyAlignment="1">
      <alignment horizontal="center" vertical="center"/>
    </xf>
    <xf numFmtId="0" fontId="40" fillId="0" borderId="10" xfId="0" applyFont="1" applyFill="1" applyBorder="1" applyAlignment="1">
      <alignment horizontal="center" vertical="center"/>
    </xf>
    <xf numFmtId="0" fontId="40" fillId="0" borderId="11" xfId="0"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11"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41" fillId="0" borderId="12" xfId="0" applyFont="1" applyFill="1" applyBorder="1" applyAlignment="1">
      <alignment horizontal="center" vertical="center"/>
    </xf>
    <xf numFmtId="166" fontId="38" fillId="0" borderId="9" xfId="1" applyNumberFormat="1" applyFont="1" applyFill="1" applyBorder="1" applyAlignment="1">
      <alignment horizontal="center" vertical="center"/>
    </xf>
    <xf numFmtId="166" fontId="38" fillId="0" borderId="10" xfId="1" applyNumberFormat="1" applyFont="1" applyFill="1" applyBorder="1" applyAlignment="1">
      <alignment horizontal="center" vertical="center"/>
    </xf>
    <xf numFmtId="166" fontId="38" fillId="0" borderId="11" xfId="1" applyNumberFormat="1" applyFont="1" applyFill="1" applyBorder="1" applyAlignment="1">
      <alignment horizontal="center" vertical="center"/>
    </xf>
    <xf numFmtId="0" fontId="34" fillId="0" borderId="9" xfId="0" applyFont="1" applyFill="1" applyBorder="1" applyAlignment="1">
      <alignment horizontal="center" vertical="center"/>
    </xf>
    <xf numFmtId="0" fontId="34" fillId="0" borderId="10" xfId="0" applyFont="1" applyFill="1" applyBorder="1" applyAlignment="1">
      <alignment horizontal="center" vertical="center"/>
    </xf>
    <xf numFmtId="0" fontId="34" fillId="0" borderId="11" xfId="0" applyFont="1" applyFill="1" applyBorder="1" applyAlignment="1">
      <alignment horizontal="center" vertical="center"/>
    </xf>
    <xf numFmtId="0" fontId="33" fillId="0" borderId="12" xfId="0" applyFont="1" applyFill="1" applyBorder="1" applyAlignment="1">
      <alignment horizontal="center" vertical="center"/>
    </xf>
    <xf numFmtId="166" fontId="11" fillId="0" borderId="9" xfId="1" applyNumberFormat="1" applyFont="1" applyFill="1" applyBorder="1" applyAlignment="1">
      <alignment horizontal="center" vertical="center"/>
    </xf>
    <xf numFmtId="166" fontId="11" fillId="0" borderId="10" xfId="1" applyNumberFormat="1" applyFont="1" applyFill="1" applyBorder="1" applyAlignment="1">
      <alignment horizontal="center" vertical="center"/>
    </xf>
    <xf numFmtId="166" fontId="11" fillId="0" borderId="11" xfId="1" applyNumberFormat="1" applyFont="1" applyFill="1" applyBorder="1" applyAlignment="1">
      <alignment horizontal="center" vertical="center"/>
    </xf>
    <xf numFmtId="0" fontId="18" fillId="2" borderId="12" xfId="0" applyFont="1" applyFill="1" applyBorder="1" applyAlignment="1">
      <alignment horizontal="center" vertical="center"/>
    </xf>
    <xf numFmtId="0" fontId="20" fillId="3" borderId="13" xfId="0"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9" fillId="0" borderId="14" xfId="0" applyFont="1" applyFill="1" applyBorder="1" applyAlignment="1">
      <alignment horizontal="center" vertical="center"/>
    </xf>
    <xf numFmtId="0" fontId="2" fillId="3" borderId="0" xfId="0" applyFont="1" applyFill="1" applyAlignment="1">
      <alignment horizontal="left"/>
    </xf>
    <xf numFmtId="37" fontId="2" fillId="4" borderId="9" xfId="0" applyNumberFormat="1" applyFont="1" applyFill="1" applyBorder="1" applyAlignment="1">
      <alignment horizontal="center"/>
    </xf>
    <xf numFmtId="37" fontId="2" fillId="4" borderId="10" xfId="0" applyNumberFormat="1" applyFont="1" applyFill="1" applyBorder="1" applyAlignment="1">
      <alignment horizontal="center"/>
    </xf>
    <xf numFmtId="37" fontId="2" fillId="4" borderId="11" xfId="0" applyNumberFormat="1" applyFont="1" applyFill="1" applyBorder="1" applyAlignment="1">
      <alignment horizontal="center"/>
    </xf>
    <xf numFmtId="0" fontId="2" fillId="4" borderId="9" xfId="0" applyFont="1" applyFill="1" applyBorder="1" applyAlignment="1">
      <alignment horizontal="center"/>
    </xf>
    <xf numFmtId="0" fontId="2" fillId="4" borderId="10" xfId="0" applyFont="1" applyFill="1" applyBorder="1" applyAlignment="1">
      <alignment horizontal="center"/>
    </xf>
    <xf numFmtId="0" fontId="2" fillId="4" borderId="11" xfId="0" applyFont="1" applyFill="1" applyBorder="1" applyAlignment="1">
      <alignment horizontal="center"/>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21" fillId="0" borderId="6" xfId="0" applyFont="1" applyBorder="1" applyAlignment="1">
      <alignment horizontal="center" vertical="center"/>
    </xf>
    <xf numFmtId="0" fontId="21" fillId="0" borderId="8" xfId="0" applyFont="1" applyBorder="1" applyAlignment="1">
      <alignment horizontal="center" vertical="center"/>
    </xf>
    <xf numFmtId="0" fontId="2" fillId="0" borderId="9" xfId="0" applyFont="1" applyBorder="1" applyAlignment="1">
      <alignment horizontal="center" vertical="center"/>
    </xf>
    <xf numFmtId="0" fontId="2" fillId="0" borderId="11" xfId="0" applyFont="1" applyBorder="1" applyAlignment="1">
      <alignment horizontal="center" vertical="center"/>
    </xf>
    <xf numFmtId="49" fontId="2" fillId="0" borderId="9" xfId="0" applyNumberFormat="1" applyFont="1" applyBorder="1" applyAlignment="1">
      <alignment horizontal="center" vertical="center"/>
    </xf>
    <xf numFmtId="49" fontId="2" fillId="0" borderId="10" xfId="0" applyNumberFormat="1" applyFont="1" applyBorder="1" applyAlignment="1">
      <alignment horizontal="center" vertical="center"/>
    </xf>
    <xf numFmtId="49" fontId="2" fillId="0" borderId="11" xfId="0" applyNumberFormat="1" applyFont="1" applyBorder="1" applyAlignment="1">
      <alignment horizontal="center" vertical="center"/>
    </xf>
    <xf numFmtId="166" fontId="22" fillId="4" borderId="0" xfId="1" applyNumberFormat="1" applyFont="1" applyFill="1" applyBorder="1" applyAlignment="1">
      <alignment horizontal="center" vertical="center"/>
    </xf>
    <xf numFmtId="166" fontId="6" fillId="0" borderId="0" xfId="1" applyNumberFormat="1" applyFont="1" applyFill="1" applyBorder="1" applyAlignment="1">
      <alignment horizontal="center" vertical="center"/>
    </xf>
    <xf numFmtId="0" fontId="25" fillId="0" borderId="9" xfId="0" applyFont="1" applyBorder="1" applyAlignment="1">
      <alignment horizontal="center" vertical="center"/>
    </xf>
    <xf numFmtId="0" fontId="25" fillId="0" borderId="10" xfId="0" applyFont="1" applyBorder="1" applyAlignment="1">
      <alignment horizontal="center" vertical="center"/>
    </xf>
    <xf numFmtId="0" fontId="25" fillId="0" borderId="11"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9" fillId="0" borderId="0" xfId="0" applyFont="1" applyAlignment="1">
      <alignment horizontal="center" vertical="center"/>
    </xf>
    <xf numFmtId="166" fontId="6" fillId="0" borderId="9" xfId="1" applyNumberFormat="1" applyFont="1" applyFill="1" applyBorder="1" applyAlignment="1">
      <alignment horizontal="center" vertical="center"/>
    </xf>
    <xf numFmtId="166" fontId="6" fillId="0" borderId="10" xfId="1" applyNumberFormat="1" applyFont="1" applyFill="1" applyBorder="1" applyAlignment="1">
      <alignment horizontal="center" vertical="center"/>
    </xf>
    <xf numFmtId="166" fontId="6" fillId="0" borderId="11" xfId="1" applyNumberFormat="1" applyFont="1" applyFill="1" applyBorder="1" applyAlignment="1">
      <alignment horizontal="center" vertical="center"/>
    </xf>
    <xf numFmtId="166" fontId="34" fillId="4" borderId="0" xfId="1" applyNumberFormat="1" applyFont="1" applyFill="1" applyBorder="1" applyAlignment="1">
      <alignment horizontal="center" vertical="center"/>
    </xf>
    <xf numFmtId="166" fontId="31" fillId="0" borderId="0" xfId="1" applyNumberFormat="1" applyFont="1" applyFill="1" applyBorder="1" applyAlignment="1">
      <alignment horizontal="center" vertical="center"/>
    </xf>
    <xf numFmtId="166" fontId="10" fillId="6" borderId="0" xfId="1" applyNumberFormat="1" applyFont="1" applyFill="1" applyBorder="1" applyAlignment="1">
      <alignment horizontal="center" vertical="center"/>
    </xf>
    <xf numFmtId="0" fontId="19" fillId="0" borderId="19" xfId="0" applyFont="1" applyBorder="1" applyAlignment="1">
      <alignment horizontal="center" vertical="center"/>
    </xf>
    <xf numFmtId="0" fontId="19" fillId="0" borderId="20" xfId="0" applyFont="1" applyBorder="1" applyAlignment="1">
      <alignment horizontal="center" vertical="center"/>
    </xf>
    <xf numFmtId="0" fontId="19" fillId="0" borderId="24" xfId="0" applyFont="1" applyBorder="1" applyAlignment="1">
      <alignment horizontal="center" vertical="center"/>
    </xf>
    <xf numFmtId="166" fontId="0" fillId="6" borderId="21" xfId="1" applyNumberFormat="1" applyFont="1" applyFill="1" applyBorder="1" applyAlignment="1">
      <alignment horizontal="left" vertical="center"/>
    </xf>
    <xf numFmtId="166" fontId="0" fillId="6" borderId="22" xfId="1" applyNumberFormat="1" applyFont="1" applyFill="1" applyBorder="1" applyAlignment="1">
      <alignment horizontal="left" vertical="center"/>
    </xf>
    <xf numFmtId="166" fontId="0" fillId="6" borderId="23" xfId="1" applyNumberFormat="1" applyFont="1" applyFill="1" applyBorder="1" applyAlignment="1">
      <alignment horizontal="left" vertical="center"/>
    </xf>
    <xf numFmtId="0" fontId="29" fillId="8" borderId="9" xfId="0" applyFont="1" applyFill="1" applyBorder="1" applyAlignment="1">
      <alignment horizontal="center" vertical="center" wrapText="1"/>
    </xf>
    <xf numFmtId="0" fontId="29" fillId="8" borderId="10" xfId="0" applyFont="1" applyFill="1" applyBorder="1" applyAlignment="1">
      <alignment horizontal="center" vertical="center" wrapText="1"/>
    </xf>
    <xf numFmtId="0" fontId="29" fillId="8" borderId="11" xfId="0" applyFont="1" applyFill="1" applyBorder="1" applyAlignment="1">
      <alignment horizontal="center" vertical="center" wrapText="1"/>
    </xf>
    <xf numFmtId="2" fontId="2" fillId="7" borderId="1" xfId="0" applyNumberFormat="1" applyFont="1" applyFill="1" applyBorder="1" applyAlignment="1">
      <alignment horizontal="center" vertical="center"/>
    </xf>
    <xf numFmtId="2" fontId="2" fillId="7" borderId="3" xfId="0" applyNumberFormat="1" applyFont="1" applyFill="1" applyBorder="1" applyAlignment="1">
      <alignment horizontal="center" vertical="center"/>
    </xf>
    <xf numFmtId="2" fontId="2" fillId="7" borderId="6" xfId="0" applyNumberFormat="1" applyFont="1" applyFill="1" applyBorder="1" applyAlignment="1">
      <alignment horizontal="center" vertical="center"/>
    </xf>
    <xf numFmtId="2" fontId="2" fillId="7" borderId="8" xfId="0" applyNumberFormat="1" applyFont="1" applyFill="1" applyBorder="1" applyAlignment="1">
      <alignment horizontal="center" vertical="center"/>
    </xf>
    <xf numFmtId="166" fontId="2" fillId="0" borderId="0" xfId="1" applyNumberFormat="1" applyFont="1" applyFill="1" applyBorder="1" applyAlignment="1">
      <alignment horizontal="center" vertical="center"/>
    </xf>
    <xf numFmtId="166" fontId="0" fillId="0" borderId="0" xfId="1" applyNumberFormat="1" applyFont="1" applyFill="1" applyBorder="1" applyAlignment="1">
      <alignment horizontal="center" vertical="center"/>
    </xf>
    <xf numFmtId="0" fontId="19" fillId="4" borderId="0" xfId="1" applyNumberFormat="1" applyFont="1" applyFill="1" applyBorder="1" applyAlignment="1">
      <alignment horizontal="center" vertical="center"/>
    </xf>
    <xf numFmtId="166" fontId="0" fillId="3" borderId="0" xfId="0" applyNumberFormat="1" applyFill="1" applyAlignment="1">
      <alignment horizontal="center" vertical="center"/>
    </xf>
    <xf numFmtId="0" fontId="0" fillId="3" borderId="0" xfId="0" applyFill="1" applyAlignment="1">
      <alignment horizontal="center" vertical="center"/>
    </xf>
    <xf numFmtId="166" fontId="1" fillId="0" borderId="13" xfId="1" applyNumberFormat="1" applyFont="1" applyFill="1" applyBorder="1" applyAlignment="1">
      <alignment horizontal="center" vertical="center"/>
    </xf>
    <xf numFmtId="0" fontId="0" fillId="0" borderId="0" xfId="0" applyAlignment="1">
      <alignment horizontal="center" vertical="center"/>
    </xf>
    <xf numFmtId="164" fontId="11" fillId="0" borderId="0" xfId="3"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166" fontId="2" fillId="6" borderId="9" xfId="1" applyNumberFormat="1" applyFont="1" applyFill="1" applyBorder="1" applyAlignment="1">
      <alignment horizontal="center" vertical="center"/>
    </xf>
    <xf numFmtId="166" fontId="2" fillId="6" borderId="10" xfId="1" applyNumberFormat="1" applyFont="1" applyFill="1" applyBorder="1" applyAlignment="1">
      <alignment horizontal="center" vertical="center"/>
    </xf>
    <xf numFmtId="166" fontId="2" fillId="6" borderId="11" xfId="1" applyNumberFormat="1" applyFont="1" applyFill="1" applyBorder="1" applyAlignment="1">
      <alignment horizontal="center" vertical="center"/>
    </xf>
    <xf numFmtId="166" fontId="2" fillId="6" borderId="0" xfId="1" applyNumberFormat="1" applyFont="1" applyFill="1" applyBorder="1" applyAlignment="1">
      <alignment horizontal="center" vertical="center"/>
    </xf>
    <xf numFmtId="1" fontId="0" fillId="0" borderId="0" xfId="1" applyNumberFormat="1" applyFont="1" applyFill="1" applyBorder="1" applyAlignment="1">
      <alignment horizontal="right" vertical="center"/>
    </xf>
    <xf numFmtId="166" fontId="10" fillId="7" borderId="0" xfId="1" applyNumberFormat="1" applyFont="1" applyFill="1" applyBorder="1" applyAlignment="1">
      <alignment horizontal="center" vertical="center"/>
    </xf>
    <xf numFmtId="166" fontId="2" fillId="7" borderId="10" xfId="1" applyNumberFormat="1" applyFont="1" applyFill="1" applyBorder="1" applyAlignment="1">
      <alignment horizontal="center" vertical="center"/>
    </xf>
    <xf numFmtId="166" fontId="2" fillId="7" borderId="11" xfId="1" applyNumberFormat="1"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6" fontId="0" fillId="3" borderId="7" xfId="0" applyNumberFormat="1" applyFill="1" applyBorder="1" applyAlignment="1">
      <alignment horizontal="center" vertical="center"/>
    </xf>
    <xf numFmtId="0" fontId="0" fillId="3" borderId="7" xfId="0" applyFill="1" applyBorder="1" applyAlignment="1">
      <alignment horizontal="center" vertical="center"/>
    </xf>
    <xf numFmtId="166" fontId="2" fillId="7" borderId="0" xfId="1" applyNumberFormat="1" applyFont="1" applyFill="1" applyBorder="1" applyAlignment="1">
      <alignment horizontal="center" vertical="center"/>
    </xf>
    <xf numFmtId="169" fontId="0" fillId="0" borderId="0" xfId="1" applyNumberFormat="1" applyFont="1" applyFill="1" applyBorder="1" applyAlignment="1">
      <alignment horizontal="center" vertical="center"/>
    </xf>
    <xf numFmtId="0" fontId="0" fillId="0" borderId="12"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0" xfId="0" applyBorder="1" applyAlignment="1">
      <alignment horizontal="center"/>
    </xf>
    <xf numFmtId="0" fontId="6" fillId="0" borderId="9" xfId="0" applyFont="1" applyBorder="1" applyAlignment="1">
      <alignment horizontal="center"/>
    </xf>
    <xf numFmtId="0" fontId="6" fillId="0" borderId="10" xfId="0" applyFont="1" applyBorder="1" applyAlignment="1">
      <alignment horizontal="center"/>
    </xf>
    <xf numFmtId="0" fontId="6" fillId="0" borderId="11" xfId="0" applyFon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37" fillId="0" borderId="30" xfId="0" applyFont="1" applyBorder="1" applyAlignment="1">
      <alignment horizontal="center"/>
    </xf>
    <xf numFmtId="0" fontId="37" fillId="0" borderId="31" xfId="0" applyFont="1" applyBorder="1" applyAlignment="1">
      <alignment horizontal="center"/>
    </xf>
    <xf numFmtId="0" fontId="37" fillId="0" borderId="32" xfId="0" applyFont="1" applyBorder="1" applyAlignment="1">
      <alignment horizontal="center"/>
    </xf>
    <xf numFmtId="0" fontId="2" fillId="0" borderId="33" xfId="0" applyFont="1" applyBorder="1" applyAlignment="1">
      <alignment horizontal="center" vertical="center"/>
    </xf>
    <xf numFmtId="0" fontId="2" fillId="0" borderId="35" xfId="0" applyFont="1" applyBorder="1" applyAlignment="1">
      <alignment horizontal="center" vertical="center"/>
    </xf>
    <xf numFmtId="0" fontId="2" fillId="0" borderId="9" xfId="0" applyFont="1" applyBorder="1" applyAlignment="1">
      <alignment horizontal="center"/>
    </xf>
    <xf numFmtId="0" fontId="2" fillId="0" borderId="10" xfId="0" applyFont="1" applyBorder="1" applyAlignment="1">
      <alignment horizontal="center"/>
    </xf>
    <xf numFmtId="0" fontId="2" fillId="0" borderId="34" xfId="0" applyFont="1" applyBorder="1" applyAlignment="1">
      <alignment horizontal="center"/>
    </xf>
    <xf numFmtId="43" fontId="36" fillId="3" borderId="10" xfId="1" applyNumberFormat="1" applyFont="1" applyFill="1" applyBorder="1" applyAlignment="1">
      <alignment horizontal="center" vertical="center"/>
    </xf>
    <xf numFmtId="1" fontId="11" fillId="0" borderId="10" xfId="1" applyNumberFormat="1" applyFont="1" applyFill="1" applyBorder="1" applyAlignment="1">
      <alignment horizontal="center" vertical="center"/>
    </xf>
    <xf numFmtId="43" fontId="42" fillId="0" borderId="41" xfId="1" applyNumberFormat="1" applyFont="1" applyFill="1" applyBorder="1" applyAlignment="1">
      <alignment horizontal="center" vertical="center"/>
    </xf>
    <xf numFmtId="1" fontId="2" fillId="0" borderId="42" xfId="1" applyNumberFormat="1" applyFont="1" applyFill="1" applyBorder="1" applyAlignment="1">
      <alignment horizontal="center" vertical="center"/>
    </xf>
    <xf numFmtId="0" fontId="39" fillId="3" borderId="43" xfId="0" applyFont="1" applyFill="1" applyBorder="1" applyAlignment="1">
      <alignment horizontal="center" vertical="center"/>
    </xf>
    <xf numFmtId="166" fontId="11" fillId="3" borderId="43" xfId="1" applyNumberFormat="1" applyFont="1" applyFill="1" applyBorder="1" applyAlignment="1">
      <alignment horizontal="center" vertical="center"/>
    </xf>
    <xf numFmtId="0" fontId="15" fillId="0" borderId="44" xfId="0" applyFont="1" applyBorder="1" applyAlignment="1">
      <alignment horizontal="center" vertical="center"/>
    </xf>
    <xf numFmtId="166" fontId="2" fillId="0" borderId="45" xfId="1" applyNumberFormat="1" applyFont="1" applyFill="1" applyBorder="1" applyAlignment="1">
      <alignment horizontal="center" vertical="center"/>
    </xf>
    <xf numFmtId="166" fontId="2" fillId="0" borderId="46" xfId="1" applyNumberFormat="1" applyFont="1" applyFill="1" applyBorder="1" applyAlignment="1">
      <alignment horizontal="center" vertical="center"/>
    </xf>
    <xf numFmtId="166" fontId="32" fillId="0" borderId="12" xfId="1" applyNumberFormat="1" applyFont="1" applyFill="1" applyBorder="1" applyAlignment="1">
      <alignment horizontal="center" vertical="center"/>
    </xf>
    <xf numFmtId="0" fontId="6" fillId="4" borderId="0" xfId="0" applyFont="1" applyFill="1" applyAlignment="1">
      <alignment vertical="center"/>
    </xf>
    <xf numFmtId="166" fontId="6" fillId="4" borderId="0" xfId="1" applyNumberFormat="1" applyFont="1" applyFill="1" applyBorder="1" applyAlignment="1">
      <alignment horizontal="center" vertical="center"/>
    </xf>
    <xf numFmtId="49" fontId="0" fillId="6" borderId="21" xfId="1" quotePrefix="1" applyNumberFormat="1" applyFont="1" applyFill="1" applyBorder="1" applyAlignment="1">
      <alignment vertical="center"/>
    </xf>
    <xf numFmtId="49" fontId="0" fillId="6" borderId="22" xfId="1" quotePrefix="1" applyNumberFormat="1" applyFont="1" applyFill="1" applyBorder="1" applyAlignment="1">
      <alignment horizontal="left" vertical="center"/>
    </xf>
    <xf numFmtId="49" fontId="0" fillId="6" borderId="23" xfId="1" quotePrefix="1" applyNumberFormat="1" applyFont="1" applyFill="1" applyBorder="1" applyAlignment="1">
      <alignment horizontal="left" vertical="center"/>
    </xf>
    <xf numFmtId="0" fontId="19" fillId="0" borderId="0" xfId="0" applyFont="1" applyBorder="1" applyAlignment="1">
      <alignment horizontal="left" vertical="center"/>
    </xf>
  </cellXfs>
  <cellStyles count="10">
    <cellStyle name="Comma" xfId="1" builtinId="3"/>
    <cellStyle name="Comma [0]" xfId="4" builtinId="6"/>
    <cellStyle name="Comma [0] 2" xfId="9"/>
    <cellStyle name="Comma 2" xfId="3"/>
    <cellStyle name="Comma 3" xfId="7"/>
    <cellStyle name="Currency" xfId="5" builtinId="4"/>
    <cellStyle name="Normal" xfId="0" builtinId="0"/>
    <cellStyle name="Normal 2" xfId="2"/>
    <cellStyle name="Normal 3" xfId="6"/>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30.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66675</xdr:colOff>
          <xdr:row>6</xdr:row>
          <xdr:rowOff>190500</xdr:rowOff>
        </xdr:from>
        <xdr:to>
          <xdr:col>4</xdr:col>
          <xdr:colOff>371475</xdr:colOff>
          <xdr:row>8</xdr:row>
          <xdr:rowOff>28575</xdr:rowOff>
        </xdr:to>
        <xdr:sp macro="" textlink="">
          <xdr:nvSpPr>
            <xdr:cNvPr id="68609" name="Check Box 1" hidden="1">
              <a:extLst>
                <a:ext uri="{63B3BB69-23CF-44E3-9099-C40C66FF867C}">
                  <a14:compatExt spid="_x0000_s68609"/>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xdr:row>
          <xdr:rowOff>190500</xdr:rowOff>
        </xdr:from>
        <xdr:to>
          <xdr:col>1</xdr:col>
          <xdr:colOff>371475</xdr:colOff>
          <xdr:row>8</xdr:row>
          <xdr:rowOff>28575</xdr:rowOff>
        </xdr:to>
        <xdr:sp macro="" textlink="">
          <xdr:nvSpPr>
            <xdr:cNvPr id="68610" name="Check Box 2" hidden="1">
              <a:extLst>
                <a:ext uri="{63B3BB69-23CF-44E3-9099-C40C66FF867C}">
                  <a14:compatExt spid="_x0000_s68610"/>
                </a:ext>
                <a:ext uri="{FF2B5EF4-FFF2-40B4-BE49-F238E27FC236}">
                  <a16:creationId xmlns:a16="http://schemas.microsoft.com/office/drawing/2014/main" id="{00000000-0008-0000-00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6</xdr:row>
          <xdr:rowOff>190500</xdr:rowOff>
        </xdr:from>
        <xdr:to>
          <xdr:col>8</xdr:col>
          <xdr:colOff>371475</xdr:colOff>
          <xdr:row>8</xdr:row>
          <xdr:rowOff>28575</xdr:rowOff>
        </xdr:to>
        <xdr:sp macro="" textlink="">
          <xdr:nvSpPr>
            <xdr:cNvPr id="68611" name="Check Box 3" hidden="1">
              <a:extLst>
                <a:ext uri="{63B3BB69-23CF-44E3-9099-C40C66FF867C}">
                  <a14:compatExt spid="_x0000_s68611"/>
                </a:ext>
                <a:ext uri="{FF2B5EF4-FFF2-40B4-BE49-F238E27FC236}">
                  <a16:creationId xmlns:a16="http://schemas.microsoft.com/office/drawing/2014/main" id="{00000000-0008-0000-00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66675</xdr:colOff>
          <xdr:row>8</xdr:row>
          <xdr:rowOff>0</xdr:rowOff>
        </xdr:from>
        <xdr:to>
          <xdr:col>8</xdr:col>
          <xdr:colOff>371475</xdr:colOff>
          <xdr:row>9</xdr:row>
          <xdr:rowOff>19050</xdr:rowOff>
        </xdr:to>
        <xdr:sp macro="" textlink="">
          <xdr:nvSpPr>
            <xdr:cNvPr id="68612" name="Check Box 4" hidden="1">
              <a:extLst>
                <a:ext uri="{63B3BB69-23CF-44E3-9099-C40C66FF867C}">
                  <a14:compatExt spid="_x0000_s68612"/>
                </a:ext>
                <a:ext uri="{FF2B5EF4-FFF2-40B4-BE49-F238E27FC236}">
                  <a16:creationId xmlns:a16="http://schemas.microsoft.com/office/drawing/2014/main" id="{00000000-0008-0000-00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6</xdr:row>
          <xdr:rowOff>190500</xdr:rowOff>
        </xdr:from>
        <xdr:to>
          <xdr:col>11</xdr:col>
          <xdr:colOff>371475</xdr:colOff>
          <xdr:row>8</xdr:row>
          <xdr:rowOff>28575</xdr:rowOff>
        </xdr:to>
        <xdr:sp macro="" textlink="">
          <xdr:nvSpPr>
            <xdr:cNvPr id="68613" name="Check Box 5" hidden="1">
              <a:extLst>
                <a:ext uri="{63B3BB69-23CF-44E3-9099-C40C66FF867C}">
                  <a14:compatExt spid="_x0000_s68613"/>
                </a:ext>
                <a:ext uri="{FF2B5EF4-FFF2-40B4-BE49-F238E27FC236}">
                  <a16:creationId xmlns:a16="http://schemas.microsoft.com/office/drawing/2014/main" id="{00000000-0008-0000-00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66675</xdr:colOff>
          <xdr:row>8</xdr:row>
          <xdr:rowOff>0</xdr:rowOff>
        </xdr:from>
        <xdr:to>
          <xdr:col>11</xdr:col>
          <xdr:colOff>371475</xdr:colOff>
          <xdr:row>9</xdr:row>
          <xdr:rowOff>19050</xdr:rowOff>
        </xdr:to>
        <xdr:sp macro="" textlink="">
          <xdr:nvSpPr>
            <xdr:cNvPr id="68614" name="Check Box 6" hidden="1">
              <a:extLst>
                <a:ext uri="{63B3BB69-23CF-44E3-9099-C40C66FF867C}">
                  <a14:compatExt spid="_x0000_s68614"/>
                </a:ext>
                <a:ext uri="{FF2B5EF4-FFF2-40B4-BE49-F238E27FC236}">
                  <a16:creationId xmlns:a16="http://schemas.microsoft.com/office/drawing/2014/main" id="{00000000-0008-0000-00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xdr:row>
          <xdr:rowOff>0</xdr:rowOff>
        </xdr:from>
        <xdr:to>
          <xdr:col>1</xdr:col>
          <xdr:colOff>371475</xdr:colOff>
          <xdr:row>9</xdr:row>
          <xdr:rowOff>19050</xdr:rowOff>
        </xdr:to>
        <xdr:sp macro="" textlink="">
          <xdr:nvSpPr>
            <xdr:cNvPr id="68615" name="Check Box 7" hidden="1">
              <a:extLst>
                <a:ext uri="{63B3BB69-23CF-44E3-9099-C40C66FF867C}">
                  <a14:compatExt spid="_x0000_s68615"/>
                </a:ext>
                <a:ext uri="{FF2B5EF4-FFF2-40B4-BE49-F238E27FC236}">
                  <a16:creationId xmlns:a16="http://schemas.microsoft.com/office/drawing/2014/main" id="{00000000-0008-0000-00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76200</xdr:colOff>
          <xdr:row>26</xdr:row>
          <xdr:rowOff>9525</xdr:rowOff>
        </xdr:from>
        <xdr:to>
          <xdr:col>3</xdr:col>
          <xdr:colOff>381000</xdr:colOff>
          <xdr:row>27</xdr:row>
          <xdr:rowOff>9525</xdr:rowOff>
        </xdr:to>
        <xdr:sp macro="" textlink="">
          <xdr:nvSpPr>
            <xdr:cNvPr id="68616" name="Check Box 8" hidden="1">
              <a:extLst>
                <a:ext uri="{63B3BB69-23CF-44E3-9099-C40C66FF867C}">
                  <a14:compatExt spid="_x0000_s68616"/>
                </a:ext>
                <a:ext uri="{FF2B5EF4-FFF2-40B4-BE49-F238E27FC236}">
                  <a16:creationId xmlns:a16="http://schemas.microsoft.com/office/drawing/2014/main" id="{00000000-0008-0000-0000-00000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352425</xdr:colOff>
          <xdr:row>26</xdr:row>
          <xdr:rowOff>19050</xdr:rowOff>
        </xdr:from>
        <xdr:to>
          <xdr:col>7</xdr:col>
          <xdr:colOff>238125</xdr:colOff>
          <xdr:row>27</xdr:row>
          <xdr:rowOff>19050</xdr:rowOff>
        </xdr:to>
        <xdr:sp macro="" textlink="">
          <xdr:nvSpPr>
            <xdr:cNvPr id="68617" name="Check Box 9" hidden="1">
              <a:extLst>
                <a:ext uri="{63B3BB69-23CF-44E3-9099-C40C66FF867C}">
                  <a14:compatExt spid="_x0000_s68617"/>
                </a:ext>
                <a:ext uri="{FF2B5EF4-FFF2-40B4-BE49-F238E27FC236}">
                  <a16:creationId xmlns:a16="http://schemas.microsoft.com/office/drawing/2014/main" id="{00000000-0008-0000-0000-00000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33</xdr:row>
          <xdr:rowOff>0</xdr:rowOff>
        </xdr:from>
        <xdr:to>
          <xdr:col>6</xdr:col>
          <xdr:colOff>371475</xdr:colOff>
          <xdr:row>34</xdr:row>
          <xdr:rowOff>0</xdr:rowOff>
        </xdr:to>
        <xdr:sp macro="" textlink="">
          <xdr:nvSpPr>
            <xdr:cNvPr id="68618" name="Check Box 10" hidden="1">
              <a:extLst>
                <a:ext uri="{63B3BB69-23CF-44E3-9099-C40C66FF867C}">
                  <a14:compatExt spid="_x0000_s68618"/>
                </a:ext>
                <a:ext uri="{FF2B5EF4-FFF2-40B4-BE49-F238E27FC236}">
                  <a16:creationId xmlns:a16="http://schemas.microsoft.com/office/drawing/2014/main" id="{00000000-0008-0000-0000-00000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33</xdr:row>
          <xdr:rowOff>0</xdr:rowOff>
        </xdr:from>
        <xdr:to>
          <xdr:col>10</xdr:col>
          <xdr:colOff>371475</xdr:colOff>
          <xdr:row>34</xdr:row>
          <xdr:rowOff>0</xdr:rowOff>
        </xdr:to>
        <xdr:sp macro="" textlink="">
          <xdr:nvSpPr>
            <xdr:cNvPr id="68619" name="Check Box 11" hidden="1">
              <a:extLst>
                <a:ext uri="{63B3BB69-23CF-44E3-9099-C40C66FF867C}">
                  <a14:compatExt spid="_x0000_s68619"/>
                </a:ext>
                <a:ext uri="{FF2B5EF4-FFF2-40B4-BE49-F238E27FC236}">
                  <a16:creationId xmlns:a16="http://schemas.microsoft.com/office/drawing/2014/main" id="{00000000-0008-0000-0000-00000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35</xdr:row>
          <xdr:rowOff>0</xdr:rowOff>
        </xdr:from>
        <xdr:to>
          <xdr:col>6</xdr:col>
          <xdr:colOff>371475</xdr:colOff>
          <xdr:row>36</xdr:row>
          <xdr:rowOff>0</xdr:rowOff>
        </xdr:to>
        <xdr:sp macro="" textlink="">
          <xdr:nvSpPr>
            <xdr:cNvPr id="68620" name="Check Box 12" hidden="1">
              <a:extLst>
                <a:ext uri="{63B3BB69-23CF-44E3-9099-C40C66FF867C}">
                  <a14:compatExt spid="_x0000_s68620"/>
                </a:ext>
                <a:ext uri="{FF2B5EF4-FFF2-40B4-BE49-F238E27FC236}">
                  <a16:creationId xmlns:a16="http://schemas.microsoft.com/office/drawing/2014/main" id="{00000000-0008-0000-0000-00000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66675</xdr:colOff>
          <xdr:row>35</xdr:row>
          <xdr:rowOff>0</xdr:rowOff>
        </xdr:from>
        <xdr:to>
          <xdr:col>10</xdr:col>
          <xdr:colOff>371475</xdr:colOff>
          <xdr:row>36</xdr:row>
          <xdr:rowOff>0</xdr:rowOff>
        </xdr:to>
        <xdr:sp macro="" textlink="">
          <xdr:nvSpPr>
            <xdr:cNvPr id="68621" name="Check Box 13" hidden="1">
              <a:extLst>
                <a:ext uri="{63B3BB69-23CF-44E3-9099-C40C66FF867C}">
                  <a14:compatExt spid="_x0000_s68621"/>
                </a:ext>
                <a:ext uri="{FF2B5EF4-FFF2-40B4-BE49-F238E27FC236}">
                  <a16:creationId xmlns:a16="http://schemas.microsoft.com/office/drawing/2014/main" id="{00000000-0008-0000-0000-00000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37</xdr:row>
          <xdr:rowOff>0</xdr:rowOff>
        </xdr:from>
        <xdr:to>
          <xdr:col>6</xdr:col>
          <xdr:colOff>371475</xdr:colOff>
          <xdr:row>38</xdr:row>
          <xdr:rowOff>0</xdr:rowOff>
        </xdr:to>
        <xdr:sp macro="" textlink="">
          <xdr:nvSpPr>
            <xdr:cNvPr id="68622" name="Check Box 14" hidden="1">
              <a:extLst>
                <a:ext uri="{63B3BB69-23CF-44E3-9099-C40C66FF867C}">
                  <a14:compatExt spid="_x0000_s68622"/>
                </a:ext>
                <a:ext uri="{FF2B5EF4-FFF2-40B4-BE49-F238E27FC236}">
                  <a16:creationId xmlns:a16="http://schemas.microsoft.com/office/drawing/2014/main" id="{00000000-0008-0000-0000-00000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38</xdr:row>
          <xdr:rowOff>0</xdr:rowOff>
        </xdr:from>
        <xdr:to>
          <xdr:col>6</xdr:col>
          <xdr:colOff>371475</xdr:colOff>
          <xdr:row>39</xdr:row>
          <xdr:rowOff>0</xdr:rowOff>
        </xdr:to>
        <xdr:sp macro="" textlink="">
          <xdr:nvSpPr>
            <xdr:cNvPr id="68623" name="Check Box 15" hidden="1">
              <a:extLst>
                <a:ext uri="{63B3BB69-23CF-44E3-9099-C40C66FF867C}">
                  <a14:compatExt spid="_x0000_s68623"/>
                </a:ext>
                <a:ext uri="{FF2B5EF4-FFF2-40B4-BE49-F238E27FC236}">
                  <a16:creationId xmlns:a16="http://schemas.microsoft.com/office/drawing/2014/main" id="{00000000-0008-0000-0000-00000F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40</xdr:row>
          <xdr:rowOff>0</xdr:rowOff>
        </xdr:from>
        <xdr:to>
          <xdr:col>6</xdr:col>
          <xdr:colOff>371475</xdr:colOff>
          <xdr:row>41</xdr:row>
          <xdr:rowOff>0</xdr:rowOff>
        </xdr:to>
        <xdr:sp macro="" textlink="">
          <xdr:nvSpPr>
            <xdr:cNvPr id="68624" name="Check Box 16" hidden="1">
              <a:extLst>
                <a:ext uri="{63B3BB69-23CF-44E3-9099-C40C66FF867C}">
                  <a14:compatExt spid="_x0000_s68624"/>
                </a:ext>
                <a:ext uri="{FF2B5EF4-FFF2-40B4-BE49-F238E27FC236}">
                  <a16:creationId xmlns:a16="http://schemas.microsoft.com/office/drawing/2014/main" id="{00000000-0008-0000-0000-000010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41</xdr:row>
          <xdr:rowOff>0</xdr:rowOff>
        </xdr:from>
        <xdr:to>
          <xdr:col>6</xdr:col>
          <xdr:colOff>371475</xdr:colOff>
          <xdr:row>42</xdr:row>
          <xdr:rowOff>0</xdr:rowOff>
        </xdr:to>
        <xdr:sp macro="" textlink="">
          <xdr:nvSpPr>
            <xdr:cNvPr id="68625" name="Check Box 17" hidden="1">
              <a:extLst>
                <a:ext uri="{63B3BB69-23CF-44E3-9099-C40C66FF867C}">
                  <a14:compatExt spid="_x0000_s68625"/>
                </a:ext>
                <a:ext uri="{FF2B5EF4-FFF2-40B4-BE49-F238E27FC236}">
                  <a16:creationId xmlns:a16="http://schemas.microsoft.com/office/drawing/2014/main" id="{00000000-0008-0000-0000-00001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42</xdr:row>
          <xdr:rowOff>0</xdr:rowOff>
        </xdr:from>
        <xdr:to>
          <xdr:col>6</xdr:col>
          <xdr:colOff>371475</xdr:colOff>
          <xdr:row>43</xdr:row>
          <xdr:rowOff>0</xdr:rowOff>
        </xdr:to>
        <xdr:sp macro="" textlink="">
          <xdr:nvSpPr>
            <xdr:cNvPr id="68626" name="Check Box 18" hidden="1">
              <a:extLst>
                <a:ext uri="{63B3BB69-23CF-44E3-9099-C40C66FF867C}">
                  <a14:compatExt spid="_x0000_s68626"/>
                </a:ext>
                <a:ext uri="{FF2B5EF4-FFF2-40B4-BE49-F238E27FC236}">
                  <a16:creationId xmlns:a16="http://schemas.microsoft.com/office/drawing/2014/main" id="{00000000-0008-0000-0000-00001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53</xdr:row>
          <xdr:rowOff>0</xdr:rowOff>
        </xdr:from>
        <xdr:to>
          <xdr:col>5</xdr:col>
          <xdr:colOff>295275</xdr:colOff>
          <xdr:row>54</xdr:row>
          <xdr:rowOff>0</xdr:rowOff>
        </xdr:to>
        <xdr:sp macro="" textlink="">
          <xdr:nvSpPr>
            <xdr:cNvPr id="68627" name="Check Box 19" hidden="1">
              <a:extLst>
                <a:ext uri="{63B3BB69-23CF-44E3-9099-C40C66FF867C}">
                  <a14:compatExt spid="_x0000_s68627"/>
                </a:ext>
                <a:ext uri="{FF2B5EF4-FFF2-40B4-BE49-F238E27FC236}">
                  <a16:creationId xmlns:a16="http://schemas.microsoft.com/office/drawing/2014/main" id="{00000000-0008-0000-0000-00001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352425</xdr:colOff>
          <xdr:row>53</xdr:row>
          <xdr:rowOff>0</xdr:rowOff>
        </xdr:from>
        <xdr:to>
          <xdr:col>8</xdr:col>
          <xdr:colOff>581025</xdr:colOff>
          <xdr:row>54</xdr:row>
          <xdr:rowOff>0</xdr:rowOff>
        </xdr:to>
        <xdr:sp macro="" textlink="">
          <xdr:nvSpPr>
            <xdr:cNvPr id="68628" name="Check Box 20" hidden="1">
              <a:extLst>
                <a:ext uri="{63B3BB69-23CF-44E3-9099-C40C66FF867C}">
                  <a14:compatExt spid="_x0000_s68628"/>
                </a:ext>
                <a:ext uri="{FF2B5EF4-FFF2-40B4-BE49-F238E27FC236}">
                  <a16:creationId xmlns:a16="http://schemas.microsoft.com/office/drawing/2014/main" id="{00000000-0008-0000-0000-00001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55</xdr:row>
          <xdr:rowOff>0</xdr:rowOff>
        </xdr:from>
        <xdr:to>
          <xdr:col>5</xdr:col>
          <xdr:colOff>295275</xdr:colOff>
          <xdr:row>56</xdr:row>
          <xdr:rowOff>0</xdr:rowOff>
        </xdr:to>
        <xdr:sp macro="" textlink="">
          <xdr:nvSpPr>
            <xdr:cNvPr id="68629" name="Check Box 21" hidden="1">
              <a:extLst>
                <a:ext uri="{63B3BB69-23CF-44E3-9099-C40C66FF867C}">
                  <a14:compatExt spid="_x0000_s68629"/>
                </a:ext>
                <a:ext uri="{FF2B5EF4-FFF2-40B4-BE49-F238E27FC236}">
                  <a16:creationId xmlns:a16="http://schemas.microsoft.com/office/drawing/2014/main" id="{00000000-0008-0000-0000-00001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55</xdr:row>
          <xdr:rowOff>0</xdr:rowOff>
        </xdr:from>
        <xdr:to>
          <xdr:col>9</xdr:col>
          <xdr:colOff>295275</xdr:colOff>
          <xdr:row>56</xdr:row>
          <xdr:rowOff>0</xdr:rowOff>
        </xdr:to>
        <xdr:sp macro="" textlink="">
          <xdr:nvSpPr>
            <xdr:cNvPr id="68630" name="Check Box 22" hidden="1">
              <a:extLst>
                <a:ext uri="{63B3BB69-23CF-44E3-9099-C40C66FF867C}">
                  <a14:compatExt spid="_x0000_s68630"/>
                </a:ext>
                <a:ext uri="{FF2B5EF4-FFF2-40B4-BE49-F238E27FC236}">
                  <a16:creationId xmlns:a16="http://schemas.microsoft.com/office/drawing/2014/main" id="{00000000-0008-0000-0000-00001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57</xdr:row>
          <xdr:rowOff>0</xdr:rowOff>
        </xdr:from>
        <xdr:to>
          <xdr:col>5</xdr:col>
          <xdr:colOff>295275</xdr:colOff>
          <xdr:row>58</xdr:row>
          <xdr:rowOff>0</xdr:rowOff>
        </xdr:to>
        <xdr:sp macro="" textlink="">
          <xdr:nvSpPr>
            <xdr:cNvPr id="68631" name="Check Box 23" hidden="1">
              <a:extLst>
                <a:ext uri="{63B3BB69-23CF-44E3-9099-C40C66FF867C}">
                  <a14:compatExt spid="_x0000_s68631"/>
                </a:ext>
                <a:ext uri="{FF2B5EF4-FFF2-40B4-BE49-F238E27FC236}">
                  <a16:creationId xmlns:a16="http://schemas.microsoft.com/office/drawing/2014/main" id="{00000000-0008-0000-0000-00001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57</xdr:row>
          <xdr:rowOff>0</xdr:rowOff>
        </xdr:from>
        <xdr:to>
          <xdr:col>9</xdr:col>
          <xdr:colOff>295275</xdr:colOff>
          <xdr:row>58</xdr:row>
          <xdr:rowOff>0</xdr:rowOff>
        </xdr:to>
        <xdr:sp macro="" textlink="">
          <xdr:nvSpPr>
            <xdr:cNvPr id="68632" name="Check Box 24" hidden="1">
              <a:extLst>
                <a:ext uri="{63B3BB69-23CF-44E3-9099-C40C66FF867C}">
                  <a14:compatExt spid="_x0000_s68632"/>
                </a:ext>
                <a:ext uri="{FF2B5EF4-FFF2-40B4-BE49-F238E27FC236}">
                  <a16:creationId xmlns:a16="http://schemas.microsoft.com/office/drawing/2014/main" id="{00000000-0008-0000-0000-000018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3" name="Check Box 25" hidden="1">
              <a:extLst>
                <a:ext uri="{63B3BB69-23CF-44E3-9099-C40C66FF867C}">
                  <a14:compatExt spid="_x0000_s68633"/>
                </a:ext>
                <a:ext uri="{FF2B5EF4-FFF2-40B4-BE49-F238E27FC236}">
                  <a16:creationId xmlns:a16="http://schemas.microsoft.com/office/drawing/2014/main" id="{00000000-0008-0000-0000-000019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4" name="Check Box 26" hidden="1">
              <a:extLst>
                <a:ext uri="{63B3BB69-23CF-44E3-9099-C40C66FF867C}">
                  <a14:compatExt spid="_x0000_s68634"/>
                </a:ext>
                <a:ext uri="{FF2B5EF4-FFF2-40B4-BE49-F238E27FC236}">
                  <a16:creationId xmlns:a16="http://schemas.microsoft.com/office/drawing/2014/main" id="{00000000-0008-0000-0000-00001A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5" name="Check Box 27" hidden="1">
              <a:extLst>
                <a:ext uri="{63B3BB69-23CF-44E3-9099-C40C66FF867C}">
                  <a14:compatExt spid="_x0000_s68635"/>
                </a:ext>
                <a:ext uri="{FF2B5EF4-FFF2-40B4-BE49-F238E27FC236}">
                  <a16:creationId xmlns:a16="http://schemas.microsoft.com/office/drawing/2014/main" id="{00000000-0008-0000-0000-00001B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59</xdr:row>
          <xdr:rowOff>0</xdr:rowOff>
        </xdr:from>
        <xdr:to>
          <xdr:col>5</xdr:col>
          <xdr:colOff>295275</xdr:colOff>
          <xdr:row>60</xdr:row>
          <xdr:rowOff>0</xdr:rowOff>
        </xdr:to>
        <xdr:sp macro="" textlink="">
          <xdr:nvSpPr>
            <xdr:cNvPr id="68636" name="Check Box 28" hidden="1">
              <a:extLst>
                <a:ext uri="{63B3BB69-23CF-44E3-9099-C40C66FF867C}">
                  <a14:compatExt spid="_x0000_s68636"/>
                </a:ext>
                <a:ext uri="{FF2B5EF4-FFF2-40B4-BE49-F238E27FC236}">
                  <a16:creationId xmlns:a16="http://schemas.microsoft.com/office/drawing/2014/main" id="{00000000-0008-0000-0000-00001C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60</xdr:row>
          <xdr:rowOff>0</xdr:rowOff>
        </xdr:from>
        <xdr:to>
          <xdr:col>5</xdr:col>
          <xdr:colOff>295275</xdr:colOff>
          <xdr:row>60</xdr:row>
          <xdr:rowOff>180975</xdr:rowOff>
        </xdr:to>
        <xdr:sp macro="" textlink="">
          <xdr:nvSpPr>
            <xdr:cNvPr id="68637" name="Check Box 29" hidden="1">
              <a:extLst>
                <a:ext uri="{63B3BB69-23CF-44E3-9099-C40C66FF867C}">
                  <a14:compatExt spid="_x0000_s68637"/>
                </a:ext>
                <a:ext uri="{FF2B5EF4-FFF2-40B4-BE49-F238E27FC236}">
                  <a16:creationId xmlns:a16="http://schemas.microsoft.com/office/drawing/2014/main" id="{00000000-0008-0000-0000-00001D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66675</xdr:colOff>
          <xdr:row>61</xdr:row>
          <xdr:rowOff>0</xdr:rowOff>
        </xdr:from>
        <xdr:to>
          <xdr:col>5</xdr:col>
          <xdr:colOff>295275</xdr:colOff>
          <xdr:row>61</xdr:row>
          <xdr:rowOff>180975</xdr:rowOff>
        </xdr:to>
        <xdr:sp macro="" textlink="">
          <xdr:nvSpPr>
            <xdr:cNvPr id="68638" name="Check Box 30" hidden="1">
              <a:extLst>
                <a:ext uri="{63B3BB69-23CF-44E3-9099-C40C66FF867C}">
                  <a14:compatExt spid="_x0000_s68638"/>
                </a:ext>
                <a:ext uri="{FF2B5EF4-FFF2-40B4-BE49-F238E27FC236}">
                  <a16:creationId xmlns:a16="http://schemas.microsoft.com/office/drawing/2014/main" id="{00000000-0008-0000-0000-00001E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3.2\Laporan%20Kredit\Surat%20Pernyataan\Analisa\Freddy%202021\ANALISA%20KREDIT%20&amp;%20SCORING%20KECIL%2050jt%20sd%201%20Milyar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63"/>
  <sheetViews>
    <sheetView tabSelected="1" topLeftCell="A131" zoomScaleNormal="100" workbookViewId="0">
      <selection activeCell="R150" sqref="R150"/>
    </sheetView>
  </sheetViews>
  <sheetFormatPr defaultRowHeight="15" x14ac:dyDescent="0.25"/>
  <cols>
    <col min="1" max="1" width="1.7109375" style="4" customWidth="1"/>
    <col min="2" max="3" width="5.7109375" style="4" customWidth="1"/>
    <col min="4" max="4" width="9.140625" style="4"/>
    <col min="5" max="8" width="6.28515625" style="4" customWidth="1"/>
    <col min="9" max="9" width="9.140625" style="4"/>
    <col min="10" max="10" width="5.5703125" style="4" customWidth="1"/>
    <col min="11" max="11" width="7" style="4" customWidth="1"/>
    <col min="12" max="13" width="5.7109375" style="4" customWidth="1"/>
    <col min="14" max="14" width="12.7109375" style="4" customWidth="1"/>
    <col min="15" max="15" width="4.7109375" style="4" customWidth="1"/>
    <col min="16" max="16" width="9.140625" style="4"/>
    <col min="17" max="17" width="10" style="4" bestFit="1" customWidth="1"/>
    <col min="18" max="16384" width="9.140625" style="4"/>
  </cols>
  <sheetData>
    <row r="1" spans="2:14" ht="12" customHeight="1" x14ac:dyDescent="0.25">
      <c r="B1" s="246" t="s">
        <v>9</v>
      </c>
      <c r="C1" s="246"/>
      <c r="D1" s="246"/>
      <c r="E1" s="246"/>
      <c r="F1" s="246"/>
      <c r="G1" s="246"/>
      <c r="H1" s="246"/>
      <c r="I1" s="246"/>
      <c r="J1" s="246"/>
      <c r="K1" s="246"/>
      <c r="L1" s="246"/>
      <c r="M1" s="246"/>
      <c r="N1" s="246"/>
    </row>
    <row r="2" spans="2:14" ht="14.25" customHeight="1" x14ac:dyDescent="0.25">
      <c r="B2" s="247" t="s">
        <v>241</v>
      </c>
      <c r="C2" s="247"/>
      <c r="D2" s="247"/>
      <c r="E2" s="247"/>
      <c r="F2" s="247"/>
      <c r="G2" s="247"/>
      <c r="H2" s="247"/>
      <c r="I2" s="247"/>
      <c r="J2" s="247"/>
      <c r="K2" s="247"/>
      <c r="L2" s="247"/>
      <c r="M2" s="247"/>
      <c r="N2" s="247"/>
    </row>
    <row r="3" spans="2:14" ht="15" customHeight="1" x14ac:dyDescent="0.25">
      <c r="B3" s="248" t="s">
        <v>242</v>
      </c>
      <c r="C3" s="249"/>
      <c r="D3" s="249"/>
      <c r="E3" s="249"/>
      <c r="F3" s="249"/>
      <c r="G3" s="249"/>
      <c r="H3" s="249"/>
      <c r="I3" s="249"/>
      <c r="J3" s="249"/>
      <c r="K3" s="249"/>
      <c r="L3" s="249"/>
      <c r="M3" s="249"/>
      <c r="N3" s="250"/>
    </row>
    <row r="4" spans="2:14" ht="11.25" customHeight="1" x14ac:dyDescent="0.25">
      <c r="B4" s="251" t="s">
        <v>243</v>
      </c>
      <c r="C4" s="251"/>
      <c r="D4" s="251"/>
      <c r="E4" s="251"/>
      <c r="F4" s="251"/>
      <c r="G4" s="251"/>
      <c r="H4" s="251"/>
      <c r="I4" s="251"/>
      <c r="J4" s="251"/>
      <c r="K4" s="251"/>
      <c r="L4" s="251"/>
      <c r="M4" s="251"/>
      <c r="N4" s="251"/>
    </row>
    <row r="5" spans="2:14" ht="13.5" customHeight="1" x14ac:dyDescent="0.25">
      <c r="B5" s="251" t="s">
        <v>261</v>
      </c>
      <c r="C5" s="251"/>
      <c r="D5" s="251"/>
      <c r="E5" s="251"/>
      <c r="F5" s="251"/>
      <c r="G5" s="251"/>
      <c r="H5" s="251"/>
      <c r="I5" s="251"/>
      <c r="J5" s="251"/>
      <c r="K5" s="251"/>
      <c r="L5" s="251"/>
      <c r="M5" s="251"/>
      <c r="N5" s="251"/>
    </row>
    <row r="6" spans="2:14" ht="6.75" customHeight="1" x14ac:dyDescent="0.25">
      <c r="B6" s="14"/>
      <c r="C6" s="14"/>
      <c r="D6" s="14"/>
      <c r="E6" s="14"/>
      <c r="F6" s="14"/>
      <c r="G6" s="14"/>
      <c r="H6" s="14"/>
      <c r="I6" s="14"/>
      <c r="J6" s="14"/>
      <c r="K6" s="14"/>
      <c r="L6" s="14"/>
      <c r="M6" s="14"/>
      <c r="N6" s="14"/>
    </row>
    <row r="7" spans="2:14" ht="9" customHeight="1" x14ac:dyDescent="0.25">
      <c r="B7" s="53" t="s">
        <v>39</v>
      </c>
      <c r="C7" s="54"/>
      <c r="D7" s="54"/>
      <c r="E7" s="54"/>
      <c r="F7" s="54"/>
      <c r="G7" s="14"/>
      <c r="H7" s="14"/>
      <c r="I7" s="53" t="s">
        <v>44</v>
      </c>
      <c r="J7" s="54"/>
      <c r="K7" s="54"/>
      <c r="L7" s="54"/>
      <c r="M7" s="54"/>
      <c r="N7" s="14"/>
    </row>
    <row r="8" spans="2:14" s="15" customFormat="1" ht="12.75" x14ac:dyDescent="0.25">
      <c r="B8" s="88"/>
      <c r="C8" s="15" t="s">
        <v>40</v>
      </c>
      <c r="E8" s="88"/>
      <c r="F8" s="15" t="s">
        <v>41</v>
      </c>
      <c r="I8" s="88"/>
      <c r="J8" s="15" t="s">
        <v>7</v>
      </c>
      <c r="L8" s="88"/>
      <c r="M8" s="15" t="s">
        <v>8</v>
      </c>
    </row>
    <row r="9" spans="2:14" ht="13.5" customHeight="1" x14ac:dyDescent="0.25">
      <c r="B9" s="88"/>
      <c r="C9" s="15" t="s">
        <v>101</v>
      </c>
      <c r="I9" s="88"/>
      <c r="J9" s="15" t="s">
        <v>42</v>
      </c>
      <c r="K9" s="15"/>
      <c r="L9" s="88"/>
      <c r="M9" s="15" t="s">
        <v>43</v>
      </c>
      <c r="N9" s="15"/>
    </row>
    <row r="10" spans="2:14" ht="6.75" customHeight="1" x14ac:dyDescent="0.25"/>
    <row r="11" spans="2:14" ht="12.75" customHeight="1" x14ac:dyDescent="0.25">
      <c r="B11" s="53" t="s">
        <v>45</v>
      </c>
      <c r="C11" s="54"/>
      <c r="D11" s="54"/>
      <c r="E11" s="52"/>
      <c r="F11" s="52"/>
    </row>
    <row r="12" spans="2:14" ht="12.75" customHeight="1" x14ac:dyDescent="0.25">
      <c r="B12" s="8" t="s">
        <v>46</v>
      </c>
    </row>
    <row r="13" spans="2:14" ht="12" customHeight="1" x14ac:dyDescent="0.25">
      <c r="B13" s="4" t="s">
        <v>47</v>
      </c>
    </row>
    <row r="14" spans="2:14" ht="10.5" customHeight="1" x14ac:dyDescent="0.25"/>
    <row r="15" spans="2:14" x14ac:dyDescent="0.25">
      <c r="B15" s="252" t="s">
        <v>48</v>
      </c>
      <c r="C15" s="252"/>
      <c r="D15" s="252"/>
      <c r="E15" s="252"/>
      <c r="F15" s="252"/>
      <c r="G15" s="252"/>
      <c r="H15" s="252"/>
      <c r="I15" s="252"/>
      <c r="J15" s="252"/>
      <c r="K15" s="252"/>
      <c r="L15" s="252"/>
      <c r="M15" s="252"/>
      <c r="N15" s="252"/>
    </row>
    <row r="16" spans="2:14" x14ac:dyDescent="0.25">
      <c r="B16" s="256" t="s">
        <v>49</v>
      </c>
      <c r="C16" s="257"/>
      <c r="D16" s="258"/>
      <c r="E16" s="256" t="s">
        <v>51</v>
      </c>
      <c r="F16" s="257"/>
      <c r="G16" s="257"/>
      <c r="H16" s="258"/>
      <c r="I16" s="253" t="s">
        <v>52</v>
      </c>
      <c r="J16" s="254"/>
      <c r="K16" s="255"/>
      <c r="L16" s="253" t="s">
        <v>53</v>
      </c>
      <c r="M16" s="254"/>
      <c r="N16" s="255"/>
    </row>
    <row r="17" spans="2:14" x14ac:dyDescent="0.25">
      <c r="B17" s="202" t="s">
        <v>50</v>
      </c>
      <c r="C17" s="203"/>
      <c r="D17" s="204"/>
      <c r="E17" s="205"/>
      <c r="F17" s="206"/>
      <c r="G17" s="206"/>
      <c r="H17" s="207"/>
      <c r="I17" s="208"/>
      <c r="J17" s="209"/>
      <c r="K17" s="210"/>
      <c r="L17" s="208" t="s">
        <v>3</v>
      </c>
      <c r="M17" s="209"/>
      <c r="N17" s="210"/>
    </row>
    <row r="18" spans="2:14" x14ac:dyDescent="0.25">
      <c r="B18" s="202" t="s">
        <v>117</v>
      </c>
      <c r="C18" s="203"/>
      <c r="D18" s="204"/>
      <c r="E18" s="205" t="s">
        <v>239</v>
      </c>
      <c r="F18" s="206"/>
      <c r="G18" s="206"/>
      <c r="H18" s="207"/>
      <c r="I18" s="208"/>
      <c r="J18" s="209"/>
      <c r="K18" s="210"/>
      <c r="L18" s="208" t="s">
        <v>3</v>
      </c>
      <c r="M18" s="209"/>
      <c r="N18" s="210"/>
    </row>
    <row r="19" spans="2:14" x14ac:dyDescent="0.25">
      <c r="B19" s="202" t="s">
        <v>54</v>
      </c>
      <c r="C19" s="203"/>
      <c r="D19" s="204"/>
      <c r="E19" s="205" t="s">
        <v>244</v>
      </c>
      <c r="F19" s="206"/>
      <c r="G19" s="206"/>
      <c r="H19" s="207"/>
      <c r="I19" s="208" t="s">
        <v>245</v>
      </c>
      <c r="J19" s="209"/>
      <c r="K19" s="210"/>
      <c r="L19" s="208" t="s">
        <v>103</v>
      </c>
      <c r="M19" s="209"/>
      <c r="N19" s="210"/>
    </row>
    <row r="20" spans="2:14" x14ac:dyDescent="0.25">
      <c r="B20" s="202" t="s">
        <v>115</v>
      </c>
      <c r="C20" s="203"/>
      <c r="D20" s="204"/>
      <c r="E20" s="205" t="s">
        <v>246</v>
      </c>
      <c r="F20" s="206"/>
      <c r="G20" s="206"/>
      <c r="H20" s="207"/>
      <c r="I20" s="208" t="s">
        <v>245</v>
      </c>
      <c r="J20" s="209"/>
      <c r="K20" s="210"/>
      <c r="L20" s="208" t="s">
        <v>103</v>
      </c>
      <c r="M20" s="209"/>
      <c r="N20" s="210"/>
    </row>
    <row r="21" spans="2:14" ht="3" customHeight="1" thickBot="1" x14ac:dyDescent="0.3">
      <c r="B21" s="55"/>
      <c r="C21" s="55"/>
      <c r="D21" s="55"/>
      <c r="E21" s="56"/>
      <c r="F21" s="56"/>
      <c r="G21" s="56"/>
      <c r="H21" s="56"/>
      <c r="I21" s="55"/>
      <c r="J21" s="55"/>
      <c r="K21" s="55"/>
      <c r="L21" s="55"/>
      <c r="M21" s="55"/>
      <c r="N21" s="55"/>
    </row>
    <row r="22" spans="2:14" ht="12" customHeight="1" x14ac:dyDescent="0.25">
      <c r="B22" s="66" t="s">
        <v>55</v>
      </c>
      <c r="C22" s="67"/>
      <c r="D22" s="68"/>
      <c r="E22" s="68"/>
      <c r="F22" s="68"/>
      <c r="G22" s="68"/>
      <c r="H22" s="68"/>
      <c r="I22" s="68"/>
      <c r="J22" s="68"/>
      <c r="K22" s="68"/>
      <c r="L22" s="68"/>
      <c r="M22" s="68"/>
      <c r="N22" s="69"/>
    </row>
    <row r="23" spans="2:14" ht="13.5" customHeight="1" x14ac:dyDescent="0.25">
      <c r="B23" s="70" t="s">
        <v>56</v>
      </c>
      <c r="C23" s="57"/>
      <c r="D23" s="57"/>
      <c r="E23" s="57"/>
      <c r="F23" s="57"/>
      <c r="G23" s="57"/>
      <c r="H23" s="57"/>
      <c r="I23" s="57"/>
      <c r="J23" s="57"/>
      <c r="K23" s="57"/>
      <c r="L23" s="47"/>
      <c r="M23" s="47"/>
      <c r="N23" s="71"/>
    </row>
    <row r="24" spans="2:14" ht="2.25" customHeight="1" thickBot="1" x14ac:dyDescent="0.3">
      <c r="B24" s="72"/>
      <c r="C24" s="73"/>
      <c r="D24" s="73"/>
      <c r="E24" s="73"/>
      <c r="F24" s="73"/>
      <c r="G24" s="73"/>
      <c r="H24" s="73"/>
      <c r="I24" s="73"/>
      <c r="J24" s="73"/>
      <c r="K24" s="73"/>
      <c r="L24" s="73"/>
      <c r="M24" s="73"/>
      <c r="N24" s="74"/>
    </row>
    <row r="25" spans="2:14" ht="8.25" customHeight="1" x14ac:dyDescent="0.25"/>
    <row r="26" spans="2:14" x14ac:dyDescent="0.25">
      <c r="B26" s="4" t="s">
        <v>58</v>
      </c>
    </row>
    <row r="27" spans="2:14" x14ac:dyDescent="0.25">
      <c r="B27" s="4" t="s">
        <v>59</v>
      </c>
      <c r="E27" s="88"/>
      <c r="F27" s="4" t="s">
        <v>60</v>
      </c>
    </row>
    <row r="28" spans="2:14" ht="7.5" customHeight="1" thickBot="1" x14ac:dyDescent="0.3">
      <c r="E28" s="88"/>
    </row>
    <row r="29" spans="2:14" x14ac:dyDescent="0.25">
      <c r="B29" s="66" t="s">
        <v>55</v>
      </c>
      <c r="C29" s="67"/>
      <c r="D29" s="68"/>
      <c r="E29" s="68"/>
      <c r="F29" s="68"/>
      <c r="G29" s="68"/>
      <c r="H29" s="68"/>
      <c r="I29" s="68"/>
      <c r="J29" s="68"/>
      <c r="K29" s="68"/>
      <c r="L29" s="68"/>
      <c r="M29" s="68"/>
      <c r="N29" s="69"/>
    </row>
    <row r="30" spans="2:14" ht="12.75" customHeight="1" x14ac:dyDescent="0.25">
      <c r="B30" s="70" t="s">
        <v>104</v>
      </c>
      <c r="C30" s="57"/>
      <c r="D30" s="57"/>
      <c r="E30" s="57"/>
      <c r="F30" s="57"/>
      <c r="G30" s="57"/>
      <c r="H30" s="57"/>
      <c r="I30" s="57"/>
      <c r="J30" s="57"/>
      <c r="K30" s="57"/>
      <c r="L30" s="47"/>
      <c r="M30" s="47"/>
      <c r="N30" s="71"/>
    </row>
    <row r="31" spans="2:14" ht="2.25" customHeight="1" thickBot="1" x14ac:dyDescent="0.3">
      <c r="B31" s="72"/>
      <c r="C31" s="73"/>
      <c r="D31" s="73"/>
      <c r="E31" s="73"/>
      <c r="F31" s="73"/>
      <c r="G31" s="73"/>
      <c r="H31" s="73"/>
      <c r="I31" s="73"/>
      <c r="J31" s="73"/>
      <c r="K31" s="73"/>
      <c r="L31" s="73"/>
      <c r="M31" s="73"/>
      <c r="N31" s="74"/>
    </row>
    <row r="32" spans="2:14" ht="7.5" customHeight="1" x14ac:dyDescent="0.25"/>
    <row r="33" spans="2:14" ht="12" customHeight="1" thickBot="1" x14ac:dyDescent="0.3">
      <c r="B33" s="53" t="s">
        <v>57</v>
      </c>
      <c r="C33" s="54"/>
      <c r="D33" s="54"/>
      <c r="E33" s="58"/>
    </row>
    <row r="34" spans="2:14" x14ac:dyDescent="0.25">
      <c r="B34" s="61" t="s">
        <v>61</v>
      </c>
      <c r="C34" s="36"/>
      <c r="D34" s="36"/>
      <c r="E34" s="36"/>
      <c r="F34" s="36"/>
      <c r="G34" s="89"/>
      <c r="H34" s="92" t="s">
        <v>66</v>
      </c>
      <c r="I34" s="36"/>
      <c r="J34" s="89"/>
      <c r="K34" s="92"/>
      <c r="L34" s="92" t="s">
        <v>67</v>
      </c>
      <c r="M34" s="36"/>
      <c r="N34" s="76"/>
    </row>
    <row r="35" spans="2:14" ht="3" customHeight="1" x14ac:dyDescent="0.25">
      <c r="B35" s="64"/>
      <c r="C35" s="58"/>
      <c r="D35" s="58"/>
      <c r="E35" s="58"/>
      <c r="F35" s="58"/>
      <c r="G35" s="59"/>
      <c r="H35" s="60"/>
      <c r="I35" s="58"/>
      <c r="J35" s="59"/>
      <c r="K35" s="60"/>
      <c r="L35" s="58"/>
      <c r="M35" s="58"/>
      <c r="N35" s="65"/>
    </row>
    <row r="36" spans="2:14" x14ac:dyDescent="0.25">
      <c r="B36" s="62" t="s">
        <v>62</v>
      </c>
      <c r="G36" s="88"/>
      <c r="H36" s="4" t="s">
        <v>68</v>
      </c>
      <c r="K36" s="88"/>
      <c r="L36" s="4" t="s">
        <v>69</v>
      </c>
      <c r="N36" s="63"/>
    </row>
    <row r="37" spans="2:14" ht="3.75" customHeight="1" x14ac:dyDescent="0.25">
      <c r="B37" s="64"/>
      <c r="C37" s="58"/>
      <c r="D37" s="58"/>
      <c r="E37" s="58"/>
      <c r="F37" s="58"/>
      <c r="G37" s="59"/>
      <c r="H37" s="60"/>
      <c r="I37" s="58"/>
      <c r="J37" s="59"/>
      <c r="K37" s="60"/>
      <c r="L37" s="58"/>
      <c r="M37" s="58"/>
      <c r="N37" s="65"/>
    </row>
    <row r="38" spans="2:14" x14ac:dyDescent="0.25">
      <c r="B38" s="62" t="s">
        <v>63</v>
      </c>
      <c r="G38" s="88"/>
      <c r="H38" s="4" t="s">
        <v>70</v>
      </c>
      <c r="N38" s="63"/>
    </row>
    <row r="39" spans="2:14" x14ac:dyDescent="0.25">
      <c r="B39" s="62"/>
      <c r="G39" s="88"/>
      <c r="H39" s="4" t="s">
        <v>71</v>
      </c>
      <c r="N39" s="63"/>
    </row>
    <row r="40" spans="2:14" ht="3" customHeight="1" x14ac:dyDescent="0.25">
      <c r="B40" s="64"/>
      <c r="C40" s="58"/>
      <c r="D40" s="58"/>
      <c r="E40" s="58"/>
      <c r="F40" s="58"/>
      <c r="G40" s="59"/>
      <c r="H40" s="60"/>
      <c r="I40" s="58"/>
      <c r="J40" s="59"/>
      <c r="K40" s="60"/>
      <c r="L40" s="58"/>
      <c r="M40" s="58"/>
      <c r="N40" s="65"/>
    </row>
    <row r="41" spans="2:14" x14ac:dyDescent="0.25">
      <c r="B41" s="62" t="s">
        <v>64</v>
      </c>
      <c r="G41" s="88"/>
      <c r="H41" s="4" t="s">
        <v>72</v>
      </c>
      <c r="J41" s="119"/>
      <c r="K41" s="184"/>
      <c r="N41" s="63"/>
    </row>
    <row r="42" spans="2:14" x14ac:dyDescent="0.25">
      <c r="B42" s="62"/>
      <c r="G42" s="88"/>
      <c r="H42" s="4" t="s">
        <v>73</v>
      </c>
      <c r="N42" s="63"/>
    </row>
    <row r="43" spans="2:14" x14ac:dyDescent="0.25">
      <c r="B43" s="62"/>
      <c r="G43" s="88"/>
      <c r="H43" s="4" t="s">
        <v>74</v>
      </c>
      <c r="N43" s="63"/>
    </row>
    <row r="44" spans="2:14" ht="11.25" customHeight="1" thickBot="1" x14ac:dyDescent="0.3">
      <c r="B44" s="211" t="s">
        <v>75</v>
      </c>
      <c r="C44" s="212"/>
      <c r="D44" s="212"/>
      <c r="E44" s="212"/>
      <c r="F44" s="212"/>
      <c r="G44" s="212"/>
      <c r="H44" s="212"/>
      <c r="I44" s="212"/>
      <c r="J44" s="212"/>
      <c r="K44" s="212"/>
      <c r="L44" s="212"/>
      <c r="M44" s="212"/>
      <c r="N44" s="213"/>
    </row>
    <row r="45" spans="2:14" ht="6" customHeight="1" x14ac:dyDescent="0.25">
      <c r="B45" s="214" t="s">
        <v>262</v>
      </c>
      <c r="C45" s="215"/>
      <c r="D45" s="215"/>
      <c r="E45" s="215"/>
      <c r="F45" s="215"/>
      <c r="G45" s="215"/>
      <c r="H45" s="215"/>
      <c r="I45" s="215"/>
      <c r="J45" s="215"/>
      <c r="K45" s="215"/>
      <c r="L45" s="215"/>
      <c r="M45" s="215"/>
      <c r="N45" s="216"/>
    </row>
    <row r="46" spans="2:14" ht="7.5" customHeight="1" x14ac:dyDescent="0.25">
      <c r="B46" s="217"/>
      <c r="C46" s="218"/>
      <c r="D46" s="218"/>
      <c r="E46" s="218"/>
      <c r="F46" s="218"/>
      <c r="G46" s="218"/>
      <c r="H46" s="218"/>
      <c r="I46" s="218"/>
      <c r="J46" s="218"/>
      <c r="K46" s="218"/>
      <c r="L46" s="218"/>
      <c r="M46" s="218"/>
      <c r="N46" s="219"/>
    </row>
    <row r="47" spans="2:14" ht="11.25" hidden="1" customHeight="1" x14ac:dyDescent="0.25">
      <c r="B47" s="217"/>
      <c r="C47" s="218"/>
      <c r="D47" s="218"/>
      <c r="E47" s="218"/>
      <c r="F47" s="218"/>
      <c r="G47" s="218"/>
      <c r="H47" s="218"/>
      <c r="I47" s="218"/>
      <c r="J47" s="218"/>
      <c r="K47" s="218"/>
      <c r="L47" s="218"/>
      <c r="M47" s="218"/>
      <c r="N47" s="219"/>
    </row>
    <row r="48" spans="2:14" ht="6.75" hidden="1" customHeight="1" x14ac:dyDescent="0.25">
      <c r="B48" s="217"/>
      <c r="C48" s="218"/>
      <c r="D48" s="218"/>
      <c r="E48" s="218"/>
      <c r="F48" s="218"/>
      <c r="G48" s="218"/>
      <c r="H48" s="218"/>
      <c r="I48" s="218"/>
      <c r="J48" s="218"/>
      <c r="K48" s="218"/>
      <c r="L48" s="218"/>
      <c r="M48" s="218"/>
      <c r="N48" s="219"/>
    </row>
    <row r="49" spans="2:14" hidden="1" x14ac:dyDescent="0.25">
      <c r="B49" s="217"/>
      <c r="C49" s="218"/>
      <c r="D49" s="218"/>
      <c r="E49" s="218"/>
      <c r="F49" s="218"/>
      <c r="G49" s="218"/>
      <c r="H49" s="218"/>
      <c r="I49" s="218"/>
      <c r="J49" s="218"/>
      <c r="K49" s="218"/>
      <c r="L49" s="218"/>
      <c r="M49" s="218"/>
      <c r="N49" s="219"/>
    </row>
    <row r="50" spans="2:14" ht="1.5" customHeight="1" x14ac:dyDescent="0.25">
      <c r="B50" s="217"/>
      <c r="C50" s="218"/>
      <c r="D50" s="218"/>
      <c r="E50" s="218"/>
      <c r="F50" s="218"/>
      <c r="G50" s="218"/>
      <c r="H50" s="218"/>
      <c r="I50" s="218"/>
      <c r="J50" s="218"/>
      <c r="K50" s="218"/>
      <c r="L50" s="218"/>
      <c r="M50" s="218"/>
      <c r="N50" s="219"/>
    </row>
    <row r="51" spans="2:14" ht="3" customHeight="1" thickBot="1" x14ac:dyDescent="0.3">
      <c r="B51" s="220"/>
      <c r="C51" s="221"/>
      <c r="D51" s="221"/>
      <c r="E51" s="221"/>
      <c r="F51" s="221"/>
      <c r="G51" s="221"/>
      <c r="H51" s="221"/>
      <c r="I51" s="221"/>
      <c r="J51" s="221"/>
      <c r="K51" s="221"/>
      <c r="L51" s="221"/>
      <c r="M51" s="221"/>
      <c r="N51" s="222"/>
    </row>
    <row r="52" spans="2:14" ht="8.25" customHeight="1" x14ac:dyDescent="0.25"/>
    <row r="53" spans="2:14" ht="12" customHeight="1" thickBot="1" x14ac:dyDescent="0.3">
      <c r="B53" s="53" t="s">
        <v>76</v>
      </c>
      <c r="C53" s="54"/>
      <c r="D53" s="54"/>
    </row>
    <row r="54" spans="2:14" x14ac:dyDescent="0.25">
      <c r="B54" s="61" t="s">
        <v>77</v>
      </c>
      <c r="C54" s="36"/>
      <c r="D54" s="36"/>
      <c r="E54" s="36"/>
      <c r="F54" s="89"/>
      <c r="G54" s="36" t="s">
        <v>78</v>
      </c>
      <c r="H54" s="36"/>
      <c r="I54" s="89"/>
      <c r="J54" s="36" t="s">
        <v>112</v>
      </c>
      <c r="K54" s="36"/>
      <c r="L54" s="36"/>
      <c r="M54" s="36"/>
      <c r="N54" s="76"/>
    </row>
    <row r="55" spans="2:14" ht="1.5" customHeight="1" x14ac:dyDescent="0.25">
      <c r="B55" s="77"/>
      <c r="C55" s="18"/>
      <c r="D55" s="18"/>
      <c r="E55" s="18"/>
      <c r="F55" s="78"/>
      <c r="G55" s="18"/>
      <c r="H55" s="18"/>
      <c r="I55" s="78"/>
      <c r="J55" s="18"/>
      <c r="K55" s="18"/>
      <c r="L55" s="18"/>
      <c r="M55" s="18"/>
      <c r="N55" s="79"/>
    </row>
    <row r="56" spans="2:14" x14ac:dyDescent="0.25">
      <c r="B56" s="62" t="s">
        <v>79</v>
      </c>
      <c r="F56" s="88"/>
      <c r="G56" s="4" t="s">
        <v>80</v>
      </c>
      <c r="J56" s="88"/>
      <c r="K56" s="4" t="s">
        <v>81</v>
      </c>
      <c r="N56" s="63"/>
    </row>
    <row r="57" spans="2:14" ht="1.5" customHeight="1" x14ac:dyDescent="0.25">
      <c r="B57" s="77"/>
      <c r="C57" s="18"/>
      <c r="D57" s="18"/>
      <c r="E57" s="18"/>
      <c r="F57" s="78"/>
      <c r="G57" s="18"/>
      <c r="H57" s="18"/>
      <c r="I57" s="78"/>
      <c r="J57" s="18"/>
      <c r="K57" s="18"/>
      <c r="L57" s="18"/>
      <c r="M57" s="18"/>
      <c r="N57" s="79"/>
    </row>
    <row r="58" spans="2:14" x14ac:dyDescent="0.25">
      <c r="B58" s="62" t="s">
        <v>82</v>
      </c>
      <c r="F58" s="88"/>
      <c r="G58" s="4" t="s">
        <v>83</v>
      </c>
      <c r="J58" s="88"/>
      <c r="K58" s="4" t="s">
        <v>84</v>
      </c>
      <c r="N58" s="63"/>
    </row>
    <row r="59" spans="2:14" ht="0.75" customHeight="1" x14ac:dyDescent="0.25">
      <c r="B59" s="77"/>
      <c r="C59" s="18"/>
      <c r="D59" s="18"/>
      <c r="E59" s="18"/>
      <c r="F59" s="78"/>
      <c r="G59" s="18"/>
      <c r="H59" s="18"/>
      <c r="I59" s="78"/>
      <c r="J59" s="18"/>
      <c r="K59" s="18"/>
      <c r="L59" s="18"/>
      <c r="M59" s="18"/>
      <c r="N59" s="79"/>
    </row>
    <row r="60" spans="2:14" x14ac:dyDescent="0.25">
      <c r="B60" s="62" t="s">
        <v>85</v>
      </c>
      <c r="F60" s="88"/>
      <c r="G60" s="4" t="s">
        <v>87</v>
      </c>
      <c r="N60" s="63"/>
    </row>
    <row r="61" spans="2:14" x14ac:dyDescent="0.25">
      <c r="B61" s="62" t="s">
        <v>86</v>
      </c>
      <c r="F61" s="88"/>
      <c r="G61" s="4" t="s">
        <v>88</v>
      </c>
      <c r="N61" s="63"/>
    </row>
    <row r="62" spans="2:14" x14ac:dyDescent="0.25">
      <c r="B62" s="62"/>
      <c r="F62" s="88"/>
      <c r="G62" s="4" t="s">
        <v>89</v>
      </c>
      <c r="N62" s="63"/>
    </row>
    <row r="63" spans="2:14" ht="10.5" customHeight="1" thickBot="1" x14ac:dyDescent="0.3">
      <c r="B63" s="211" t="s">
        <v>75</v>
      </c>
      <c r="C63" s="212"/>
      <c r="D63" s="212"/>
      <c r="E63" s="212"/>
      <c r="F63" s="212"/>
      <c r="G63" s="212"/>
      <c r="H63" s="212"/>
      <c r="I63" s="212"/>
      <c r="J63" s="212"/>
      <c r="K63" s="212"/>
      <c r="L63" s="212"/>
      <c r="M63" s="212"/>
      <c r="N63" s="213"/>
    </row>
    <row r="64" spans="2:14" x14ac:dyDescent="0.25">
      <c r="B64" s="214" t="s">
        <v>265</v>
      </c>
      <c r="C64" s="215"/>
      <c r="D64" s="215"/>
      <c r="E64" s="215"/>
      <c r="F64" s="215"/>
      <c r="G64" s="215"/>
      <c r="H64" s="215"/>
      <c r="I64" s="215"/>
      <c r="J64" s="215"/>
      <c r="K64" s="215"/>
      <c r="L64" s="215"/>
      <c r="M64" s="215"/>
      <c r="N64" s="216"/>
    </row>
    <row r="65" spans="1:14" x14ac:dyDescent="0.25">
      <c r="B65" s="217"/>
      <c r="C65" s="218"/>
      <c r="D65" s="218"/>
      <c r="E65" s="218"/>
      <c r="F65" s="218"/>
      <c r="G65" s="218"/>
      <c r="H65" s="218"/>
      <c r="I65" s="218"/>
      <c r="J65" s="218"/>
      <c r="K65" s="218"/>
      <c r="L65" s="218"/>
      <c r="M65" s="218"/>
      <c r="N65" s="219"/>
    </row>
    <row r="66" spans="1:14" x14ac:dyDescent="0.25">
      <c r="B66" s="217"/>
      <c r="C66" s="218"/>
      <c r="D66" s="218"/>
      <c r="E66" s="218"/>
      <c r="F66" s="218"/>
      <c r="G66" s="218"/>
      <c r="H66" s="218"/>
      <c r="I66" s="218"/>
      <c r="J66" s="218"/>
      <c r="K66" s="218"/>
      <c r="L66" s="218"/>
      <c r="M66" s="218"/>
      <c r="N66" s="219"/>
    </row>
    <row r="67" spans="1:14" x14ac:dyDescent="0.25">
      <c r="B67" s="217"/>
      <c r="C67" s="218"/>
      <c r="D67" s="218"/>
      <c r="E67" s="218"/>
      <c r="F67" s="218"/>
      <c r="G67" s="218"/>
      <c r="H67" s="218"/>
      <c r="I67" s="218"/>
      <c r="J67" s="218"/>
      <c r="K67" s="218"/>
      <c r="L67" s="218"/>
      <c r="M67" s="218"/>
      <c r="N67" s="219"/>
    </row>
    <row r="68" spans="1:14" ht="3" customHeight="1" x14ac:dyDescent="0.25">
      <c r="B68" s="217"/>
      <c r="C68" s="218"/>
      <c r="D68" s="218"/>
      <c r="E68" s="218"/>
      <c r="F68" s="218"/>
      <c r="G68" s="218"/>
      <c r="H68" s="218"/>
      <c r="I68" s="218"/>
      <c r="J68" s="218"/>
      <c r="K68" s="218"/>
      <c r="L68" s="218"/>
      <c r="M68" s="218"/>
      <c r="N68" s="219"/>
    </row>
    <row r="69" spans="1:14" ht="13.5" customHeight="1" x14ac:dyDescent="0.25">
      <c r="B69" s="217"/>
      <c r="C69" s="218"/>
      <c r="D69" s="218"/>
      <c r="E69" s="218"/>
      <c r="F69" s="218"/>
      <c r="G69" s="218"/>
      <c r="H69" s="218"/>
      <c r="I69" s="218"/>
      <c r="J69" s="218"/>
      <c r="K69" s="218"/>
      <c r="L69" s="218"/>
      <c r="M69" s="218"/>
      <c r="N69" s="219"/>
    </row>
    <row r="70" spans="1:14" hidden="1" x14ac:dyDescent="0.25">
      <c r="B70" s="217"/>
      <c r="C70" s="218"/>
      <c r="D70" s="218"/>
      <c r="E70" s="218"/>
      <c r="F70" s="218"/>
      <c r="G70" s="218"/>
      <c r="H70" s="218"/>
      <c r="I70" s="218"/>
      <c r="J70" s="218"/>
      <c r="K70" s="218"/>
      <c r="L70" s="218"/>
      <c r="M70" s="218"/>
      <c r="N70" s="219"/>
    </row>
    <row r="71" spans="1:14" ht="60" customHeight="1" thickBot="1" x14ac:dyDescent="0.3">
      <c r="B71" s="220"/>
      <c r="C71" s="221"/>
      <c r="D71" s="221"/>
      <c r="E71" s="221"/>
      <c r="F71" s="221"/>
      <c r="G71" s="221"/>
      <c r="H71" s="221"/>
      <c r="I71" s="221"/>
      <c r="J71" s="221"/>
      <c r="K71" s="221"/>
      <c r="L71" s="221"/>
      <c r="M71" s="221"/>
      <c r="N71" s="222"/>
    </row>
    <row r="72" spans="1:14" ht="7.5" customHeight="1" x14ac:dyDescent="0.25"/>
    <row r="73" spans="1:14" ht="12" customHeight="1" thickBot="1" x14ac:dyDescent="0.3">
      <c r="B73" s="80" t="s">
        <v>90</v>
      </c>
      <c r="C73" s="81"/>
      <c r="D73" s="81"/>
      <c r="E73" s="18"/>
      <c r="F73" s="18"/>
      <c r="G73" s="18"/>
      <c r="H73" s="18"/>
    </row>
    <row r="74" spans="1:14" ht="15.75" thickBot="1" x14ac:dyDescent="0.3">
      <c r="B74" s="223" t="s">
        <v>75</v>
      </c>
      <c r="C74" s="224"/>
      <c r="D74" s="224"/>
      <c r="E74" s="224"/>
      <c r="F74" s="224"/>
      <c r="G74" s="224"/>
      <c r="H74" s="224"/>
      <c r="I74" s="224"/>
      <c r="J74" s="224"/>
      <c r="K74" s="224"/>
      <c r="L74" s="224"/>
      <c r="M74" s="224"/>
      <c r="N74" s="225"/>
    </row>
    <row r="75" spans="1:14" ht="4.5" customHeight="1" x14ac:dyDescent="0.25">
      <c r="B75" s="214" t="s">
        <v>263</v>
      </c>
      <c r="C75" s="215"/>
      <c r="D75" s="215"/>
      <c r="E75" s="215"/>
      <c r="F75" s="215"/>
      <c r="G75" s="215"/>
      <c r="H75" s="215"/>
      <c r="I75" s="215"/>
      <c r="J75" s="215"/>
      <c r="K75" s="215"/>
      <c r="L75" s="215"/>
      <c r="M75" s="215"/>
      <c r="N75" s="216"/>
    </row>
    <row r="76" spans="1:14" ht="10.5" customHeight="1" x14ac:dyDescent="0.25">
      <c r="B76" s="217"/>
      <c r="C76" s="218"/>
      <c r="D76" s="218"/>
      <c r="E76" s="218"/>
      <c r="F76" s="218"/>
      <c r="G76" s="218"/>
      <c r="H76" s="218"/>
      <c r="I76" s="218"/>
      <c r="J76" s="218"/>
      <c r="K76" s="218"/>
      <c r="L76" s="218"/>
      <c r="M76" s="218"/>
      <c r="N76" s="219"/>
    </row>
    <row r="77" spans="1:14" ht="3.75" customHeight="1" thickBot="1" x14ac:dyDescent="0.3">
      <c r="B77" s="220"/>
      <c r="C77" s="221"/>
      <c r="D77" s="221"/>
      <c r="E77" s="221"/>
      <c r="F77" s="221"/>
      <c r="G77" s="221"/>
      <c r="H77" s="221"/>
      <c r="I77" s="221"/>
      <c r="J77" s="221"/>
      <c r="K77" s="221"/>
      <c r="L77" s="221"/>
      <c r="M77" s="221"/>
      <c r="N77" s="222"/>
    </row>
    <row r="78" spans="1:14" ht="7.5" customHeight="1" x14ac:dyDescent="0.25">
      <c r="B78" s="121"/>
      <c r="C78" s="121"/>
      <c r="D78" s="121"/>
      <c r="E78" s="121"/>
      <c r="F78" s="121"/>
      <c r="G78" s="121"/>
      <c r="H78" s="121"/>
      <c r="I78" s="121"/>
      <c r="J78" s="121"/>
      <c r="K78" s="121"/>
      <c r="L78" s="121"/>
      <c r="M78" s="121"/>
      <c r="N78" s="121"/>
    </row>
    <row r="79" spans="1:14" ht="15" customHeight="1" x14ac:dyDescent="0.25">
      <c r="A79" s="22"/>
      <c r="B79" s="199" t="s">
        <v>30</v>
      </c>
      <c r="C79" s="200"/>
      <c r="D79" s="200"/>
      <c r="E79" s="200"/>
      <c r="F79" s="200"/>
      <c r="G79" s="200"/>
      <c r="H79" s="200"/>
      <c r="I79" s="200"/>
      <c r="J79" s="200"/>
      <c r="K79" s="200"/>
      <c r="L79" s="200"/>
      <c r="M79" s="200"/>
      <c r="N79" s="201"/>
    </row>
    <row r="80" spans="1:14" ht="15" customHeight="1" x14ac:dyDescent="0.25">
      <c r="A80" s="22"/>
      <c r="B80" s="229" t="s">
        <v>16</v>
      </c>
      <c r="C80" s="230"/>
      <c r="D80" s="231"/>
      <c r="E80" s="232" t="s">
        <v>15</v>
      </c>
      <c r="F80" s="233"/>
      <c r="G80" s="33" t="s">
        <v>23</v>
      </c>
      <c r="H80" s="232" t="s">
        <v>38</v>
      </c>
      <c r="I80" s="234"/>
      <c r="J80" s="234"/>
      <c r="K80" s="233"/>
      <c r="L80" s="234" t="s">
        <v>12</v>
      </c>
      <c r="M80" s="234"/>
      <c r="N80" s="233"/>
    </row>
    <row r="81" spans="2:15" s="115" customFormat="1" ht="15" customHeight="1" x14ac:dyDescent="0.25">
      <c r="B81" s="226"/>
      <c r="C81" s="227"/>
      <c r="D81" s="228"/>
      <c r="E81" s="235"/>
      <c r="F81" s="235"/>
      <c r="G81" s="189"/>
      <c r="H81" s="236"/>
      <c r="I81" s="237"/>
      <c r="J81" s="237"/>
      <c r="K81" s="238"/>
      <c r="L81" s="237"/>
      <c r="M81" s="237"/>
      <c r="N81" s="238"/>
    </row>
    <row r="82" spans="2:15" s="115" customFormat="1" ht="15" customHeight="1" x14ac:dyDescent="0.25">
      <c r="B82" s="239"/>
      <c r="C82" s="240"/>
      <c r="D82" s="241"/>
      <c r="E82" s="242"/>
      <c r="F82" s="242"/>
      <c r="G82" s="102"/>
      <c r="H82" s="243"/>
      <c r="I82" s="244"/>
      <c r="J82" s="244"/>
      <c r="K82" s="245"/>
      <c r="L82" s="244"/>
      <c r="M82" s="244"/>
      <c r="N82" s="245"/>
    </row>
    <row r="83" spans="2:15" s="115" customFormat="1" ht="15" customHeight="1" x14ac:dyDescent="0.25">
      <c r="B83" s="226"/>
      <c r="C83" s="227"/>
      <c r="D83" s="228"/>
      <c r="E83" s="235"/>
      <c r="F83" s="235"/>
      <c r="G83" s="189"/>
      <c r="H83" s="236"/>
      <c r="I83" s="237"/>
      <c r="J83" s="237"/>
      <c r="K83" s="238"/>
      <c r="L83" s="237"/>
      <c r="M83" s="237"/>
      <c r="N83" s="238"/>
    </row>
    <row r="84" spans="2:15" ht="15" customHeight="1" x14ac:dyDescent="0.25">
      <c r="B84" s="304" t="s">
        <v>14</v>
      </c>
      <c r="C84" s="304"/>
      <c r="D84" s="304"/>
      <c r="E84" s="304"/>
      <c r="F84" s="304"/>
      <c r="G84" s="305"/>
      <c r="H84" s="306">
        <f>SUM(H81:K83)</f>
        <v>0</v>
      </c>
      <c r="I84" s="307"/>
      <c r="J84" s="307"/>
      <c r="K84" s="308"/>
      <c r="L84" s="306">
        <f>SUM(L81:N83)</f>
        <v>0</v>
      </c>
      <c r="M84" s="307"/>
      <c r="N84" s="308"/>
    </row>
    <row r="85" spans="2:15" ht="0.75" customHeight="1" x14ac:dyDescent="0.25">
      <c r="B85" s="106"/>
      <c r="C85" s="106"/>
      <c r="D85" s="106"/>
      <c r="E85" s="106"/>
      <c r="F85" s="106"/>
      <c r="G85" s="106"/>
      <c r="H85" s="117"/>
      <c r="I85" s="117"/>
      <c r="J85" s="117"/>
      <c r="K85" s="117"/>
      <c r="L85" s="117"/>
      <c r="M85" s="117"/>
      <c r="N85" s="117"/>
    </row>
    <row r="86" spans="2:15" s="129" customFormat="1" ht="14.25" customHeight="1" x14ac:dyDescent="0.25">
      <c r="B86" s="130" t="s">
        <v>271</v>
      </c>
      <c r="C86" s="106"/>
      <c r="D86" s="106"/>
      <c r="E86" s="106"/>
      <c r="F86" s="106"/>
      <c r="G86" s="106"/>
      <c r="H86" s="185"/>
      <c r="I86" s="185"/>
      <c r="J86" s="185"/>
      <c r="K86" s="185"/>
      <c r="L86" s="185"/>
      <c r="M86" s="185"/>
      <c r="N86" s="185"/>
    </row>
    <row r="87" spans="2:15" s="129" customFormat="1" ht="14.25" customHeight="1" x14ac:dyDescent="0.25">
      <c r="B87" s="130"/>
      <c r="C87" s="106"/>
      <c r="D87" s="106"/>
      <c r="E87" s="106"/>
      <c r="F87" s="106"/>
      <c r="G87" s="106"/>
      <c r="H87" s="191"/>
      <c r="I87" s="191"/>
      <c r="J87" s="191"/>
      <c r="K87" s="191"/>
      <c r="L87" s="191"/>
      <c r="M87" s="191"/>
      <c r="N87" s="191"/>
    </row>
    <row r="88" spans="2:15" s="129" customFormat="1" ht="14.25" customHeight="1" x14ac:dyDescent="0.25">
      <c r="B88" s="130"/>
      <c r="C88" s="106"/>
      <c r="D88" s="106"/>
      <c r="E88" s="106"/>
      <c r="F88" s="106"/>
      <c r="G88" s="106"/>
      <c r="H88" s="191"/>
      <c r="I88" s="191"/>
      <c r="J88" s="191"/>
      <c r="K88" s="191"/>
      <c r="L88" s="191"/>
      <c r="M88" s="191"/>
      <c r="N88" s="191"/>
    </row>
    <row r="89" spans="2:15" s="129" customFormat="1" ht="14.25" customHeight="1" x14ac:dyDescent="0.25">
      <c r="B89" s="130"/>
      <c r="C89" s="106"/>
      <c r="D89" s="106"/>
      <c r="E89" s="106"/>
      <c r="F89" s="106"/>
      <c r="G89" s="106"/>
      <c r="H89" s="191"/>
      <c r="I89" s="191"/>
      <c r="J89" s="191"/>
      <c r="K89" s="191"/>
      <c r="L89" s="191"/>
      <c r="M89" s="191"/>
      <c r="N89" s="191"/>
    </row>
    <row r="90" spans="2:15" s="129" customFormat="1" ht="14.25" customHeight="1" x14ac:dyDescent="0.25">
      <c r="B90" s="130"/>
      <c r="C90" s="106"/>
      <c r="D90" s="106"/>
      <c r="E90" s="106"/>
      <c r="F90" s="106"/>
      <c r="G90" s="106"/>
      <c r="H90" s="191"/>
      <c r="I90" s="191"/>
      <c r="J90" s="191"/>
      <c r="K90" s="191"/>
      <c r="L90" s="191"/>
      <c r="M90" s="191"/>
      <c r="N90" s="191"/>
    </row>
    <row r="91" spans="2:15" ht="14.25" customHeight="1" x14ac:dyDescent="0.25">
      <c r="B91" s="8" t="s">
        <v>29</v>
      </c>
      <c r="F91" s="5"/>
      <c r="G91" s="1"/>
      <c r="H91" s="1"/>
      <c r="I91" s="1"/>
      <c r="J91" s="1"/>
      <c r="K91" s="120"/>
      <c r="L91" s="120"/>
      <c r="M91" s="120"/>
      <c r="N91" s="120"/>
      <c r="O91" s="1"/>
    </row>
    <row r="92" spans="2:15" ht="15" customHeight="1" x14ac:dyDescent="0.25">
      <c r="B92" s="107" t="s">
        <v>114</v>
      </c>
      <c r="C92" s="108"/>
      <c r="D92" s="108"/>
      <c r="E92" s="4" t="s">
        <v>264</v>
      </c>
      <c r="F92" s="109"/>
      <c r="G92" s="1"/>
      <c r="H92" s="1"/>
      <c r="I92" s="1"/>
      <c r="J92" s="1"/>
      <c r="K92" s="297">
        <v>48000000</v>
      </c>
      <c r="L92" s="297"/>
      <c r="M92" s="297"/>
      <c r="N92" s="297"/>
      <c r="O92" s="1"/>
    </row>
    <row r="93" spans="2:15" ht="15" customHeight="1" x14ac:dyDescent="0.25">
      <c r="B93" s="108" t="s">
        <v>2</v>
      </c>
      <c r="C93" s="108"/>
      <c r="D93" s="108"/>
      <c r="E93" s="108"/>
      <c r="F93" s="125"/>
      <c r="G93" s="108"/>
      <c r="H93" s="108"/>
      <c r="I93" s="108"/>
      <c r="J93" s="108"/>
      <c r="K93" s="310">
        <v>25</v>
      </c>
      <c r="L93" s="310"/>
      <c r="M93" s="310"/>
      <c r="N93" s="124" t="s">
        <v>1</v>
      </c>
      <c r="O93" s="1"/>
    </row>
    <row r="94" spans="2:15" ht="15" customHeight="1" x14ac:dyDescent="0.25">
      <c r="B94" s="126" t="s">
        <v>10</v>
      </c>
      <c r="C94" s="108"/>
      <c r="D94" s="108"/>
      <c r="E94" s="108"/>
      <c r="F94" s="109"/>
      <c r="G94" s="1"/>
      <c r="H94" s="1"/>
      <c r="I94" s="1"/>
      <c r="J94" s="1"/>
      <c r="K94" s="320">
        <f>K92*75%</f>
        <v>36000000</v>
      </c>
      <c r="L94" s="320"/>
      <c r="M94" s="320"/>
      <c r="N94" s="320"/>
      <c r="O94" s="1"/>
    </row>
    <row r="95" spans="2:15" ht="15" customHeight="1" x14ac:dyDescent="0.25">
      <c r="B95" s="127" t="s">
        <v>247</v>
      </c>
      <c r="C95" s="108"/>
      <c r="D95" s="108"/>
      <c r="E95" s="108"/>
      <c r="F95" s="108"/>
      <c r="G95" s="108"/>
      <c r="H95" s="108"/>
      <c r="I95" s="108"/>
      <c r="J95" s="108"/>
      <c r="K95" s="309">
        <f>K92*K93/100</f>
        <v>12000000</v>
      </c>
      <c r="L95" s="309"/>
      <c r="M95" s="309"/>
      <c r="N95" s="309"/>
    </row>
    <row r="96" spans="2:15" ht="2.1" customHeight="1" x14ac:dyDescent="0.25">
      <c r="B96" s="182"/>
      <c r="C96" s="183"/>
      <c r="D96" s="183"/>
      <c r="E96" s="183"/>
      <c r="F96" s="183"/>
      <c r="G96" s="183"/>
      <c r="H96" s="183"/>
      <c r="I96" s="183"/>
      <c r="J96" s="183"/>
      <c r="K96" s="101"/>
      <c r="L96" s="101"/>
      <c r="M96" s="101"/>
      <c r="N96" s="101"/>
    </row>
    <row r="97" spans="2:14" ht="12" customHeight="1" x14ac:dyDescent="0.25">
      <c r="B97" s="8" t="s">
        <v>31</v>
      </c>
      <c r="K97" s="319">
        <f>K95</f>
        <v>12000000</v>
      </c>
      <c r="L97" s="319"/>
      <c r="M97" s="319"/>
      <c r="N97" s="319"/>
    </row>
    <row r="98" spans="2:14" ht="3" customHeight="1" x14ac:dyDescent="0.25">
      <c r="B98" s="8"/>
      <c r="K98" s="116"/>
      <c r="L98" s="116"/>
      <c r="M98" s="116"/>
      <c r="N98" s="116"/>
    </row>
    <row r="99" spans="2:14" ht="10.5" customHeight="1" x14ac:dyDescent="0.25">
      <c r="B99" s="8" t="s">
        <v>24</v>
      </c>
      <c r="K99" s="116"/>
      <c r="L99" s="116"/>
      <c r="M99" s="116"/>
      <c r="N99" s="116"/>
    </row>
    <row r="100" spans="2:14" ht="15" customHeight="1" x14ac:dyDescent="0.25">
      <c r="B100" s="7" t="s">
        <v>248</v>
      </c>
      <c r="C100" s="7"/>
      <c r="D100" s="7"/>
      <c r="E100" s="7"/>
      <c r="K100" s="297">
        <v>2000000</v>
      </c>
      <c r="L100" s="297"/>
      <c r="M100" s="297"/>
      <c r="N100" s="297"/>
    </row>
    <row r="101" spans="2:14" ht="3" customHeight="1" x14ac:dyDescent="0.25">
      <c r="C101" s="7"/>
      <c r="D101" s="7"/>
      <c r="E101" s="7"/>
      <c r="K101" s="297"/>
      <c r="L101" s="297"/>
      <c r="M101" s="297"/>
      <c r="N101" s="297"/>
    </row>
    <row r="102" spans="2:14" ht="1.5" customHeight="1" x14ac:dyDescent="0.25">
      <c r="B102" s="31"/>
      <c r="C102" s="32"/>
      <c r="D102" s="32"/>
      <c r="E102" s="32"/>
      <c r="F102" s="31"/>
      <c r="G102" s="31"/>
      <c r="H102" s="31"/>
      <c r="I102" s="31"/>
      <c r="J102" s="31"/>
      <c r="K102" s="27"/>
      <c r="L102" s="27"/>
      <c r="M102" s="27"/>
      <c r="N102" s="27"/>
    </row>
    <row r="103" spans="2:14" ht="10.5" customHeight="1" x14ac:dyDescent="0.25">
      <c r="B103" s="8" t="s">
        <v>28</v>
      </c>
      <c r="C103" s="19"/>
      <c r="D103" s="19"/>
      <c r="E103" s="19"/>
      <c r="F103" s="5"/>
      <c r="K103" s="311">
        <f>K100</f>
        <v>2000000</v>
      </c>
      <c r="L103" s="311"/>
      <c r="M103" s="311"/>
      <c r="N103" s="311"/>
    </row>
    <row r="104" spans="2:14" ht="2.25" customHeight="1" x14ac:dyDescent="0.25">
      <c r="B104" s="8"/>
      <c r="C104" s="19"/>
      <c r="D104" s="19"/>
      <c r="E104" s="19"/>
      <c r="F104" s="5"/>
      <c r="K104" s="28"/>
      <c r="L104" s="28"/>
      <c r="M104" s="28"/>
      <c r="N104" s="28"/>
    </row>
    <row r="105" spans="2:14" ht="15" customHeight="1" x14ac:dyDescent="0.25">
      <c r="B105" s="4" t="s">
        <v>240</v>
      </c>
      <c r="C105" s="7"/>
      <c r="D105" s="7"/>
      <c r="E105" s="7"/>
      <c r="K105" s="297">
        <v>5000000</v>
      </c>
      <c r="L105" s="297"/>
      <c r="M105" s="297"/>
      <c r="N105" s="297"/>
    </row>
    <row r="106" spans="2:14" ht="2.25" customHeight="1" x14ac:dyDescent="0.25">
      <c r="B106" s="31"/>
      <c r="C106" s="32"/>
      <c r="D106" s="32"/>
      <c r="E106" s="32"/>
      <c r="F106" s="31"/>
      <c r="G106" s="31"/>
      <c r="H106" s="31"/>
      <c r="I106" s="31"/>
      <c r="J106" s="31"/>
      <c r="K106" s="27"/>
      <c r="L106" s="27"/>
      <c r="M106" s="27"/>
      <c r="N106" s="27"/>
    </row>
    <row r="107" spans="2:14" ht="15" customHeight="1" x14ac:dyDescent="0.25">
      <c r="B107" s="34" t="s">
        <v>17</v>
      </c>
      <c r="C107" s="35"/>
      <c r="D107" s="35"/>
      <c r="E107" s="35"/>
      <c r="F107" s="35"/>
      <c r="G107" s="35"/>
      <c r="H107" s="35"/>
      <c r="I107" s="35"/>
      <c r="J107" s="35"/>
      <c r="K107" s="312">
        <f>K97-K103-K105</f>
        <v>5000000</v>
      </c>
      <c r="L107" s="312"/>
      <c r="M107" s="312"/>
      <c r="N107" s="313"/>
    </row>
    <row r="108" spans="2:14" ht="3" customHeight="1" x14ac:dyDescent="0.25">
      <c r="B108" s="7"/>
      <c r="C108" s="7"/>
      <c r="D108" s="7"/>
      <c r="E108" s="7"/>
      <c r="J108" s="20"/>
      <c r="K108" s="116"/>
      <c r="L108" s="116"/>
      <c r="M108" s="116"/>
      <c r="N108" s="116"/>
    </row>
    <row r="109" spans="2:14" customFormat="1" ht="12.75" customHeight="1" x14ac:dyDescent="0.25">
      <c r="B109" s="314" t="s">
        <v>25</v>
      </c>
      <c r="C109" s="315"/>
      <c r="D109" s="315"/>
      <c r="E109" s="315"/>
      <c r="F109" s="315"/>
      <c r="G109" s="315"/>
      <c r="H109" s="315"/>
      <c r="I109" s="315"/>
      <c r="J109" s="315"/>
      <c r="K109" s="315"/>
      <c r="L109" s="315"/>
      <c r="M109" s="315"/>
      <c r="N109" s="316"/>
    </row>
    <row r="110" spans="2:14" customFormat="1" ht="15" customHeight="1" x14ac:dyDescent="0.25">
      <c r="B110" s="21"/>
      <c r="C110" s="29" t="s">
        <v>26</v>
      </c>
      <c r="D110" s="4"/>
      <c r="E110" s="4"/>
      <c r="F110" s="4"/>
      <c r="G110" s="4"/>
      <c r="H110" s="4"/>
      <c r="I110" s="4"/>
      <c r="J110" s="4"/>
      <c r="K110" s="1"/>
      <c r="L110" s="1"/>
      <c r="M110" s="1"/>
      <c r="N110" s="6"/>
    </row>
    <row r="111" spans="2:14" customFormat="1" ht="15" customHeight="1" x14ac:dyDescent="0.25">
      <c r="B111" s="21"/>
      <c r="C111" s="317">
        <f>K107</f>
        <v>5000000</v>
      </c>
      <c r="D111" s="318"/>
      <c r="E111" s="318"/>
      <c r="F111" s="318"/>
      <c r="G111" s="302" t="s">
        <v>6</v>
      </c>
      <c r="H111" s="302">
        <v>1</v>
      </c>
      <c r="I111" s="292">
        <f>C111/C112*H111</f>
        <v>3.6057692307692304</v>
      </c>
      <c r="J111" s="293"/>
      <c r="K111" s="1"/>
      <c r="L111" s="1"/>
      <c r="M111" s="1"/>
      <c r="N111" s="6"/>
    </row>
    <row r="112" spans="2:14" customFormat="1" ht="15" customHeight="1" x14ac:dyDescent="0.25">
      <c r="B112" s="21"/>
      <c r="C112" s="299">
        <f>L84+K117</f>
        <v>1386666.6666666667</v>
      </c>
      <c r="D112" s="300"/>
      <c r="E112" s="300"/>
      <c r="F112" s="300"/>
      <c r="G112" s="302"/>
      <c r="H112" s="302"/>
      <c r="I112" s="294"/>
      <c r="J112" s="295"/>
      <c r="K112" s="1"/>
      <c r="L112" s="1"/>
      <c r="M112" s="1"/>
      <c r="N112" s="6"/>
    </row>
    <row r="113" spans="2:15" ht="15" customHeight="1" x14ac:dyDescent="0.25">
      <c r="B113" s="23"/>
      <c r="C113" s="30" t="s">
        <v>27</v>
      </c>
      <c r="D113" s="10"/>
      <c r="E113" s="10"/>
      <c r="F113" s="10"/>
      <c r="G113" s="10"/>
      <c r="H113" s="10"/>
      <c r="I113" s="10"/>
      <c r="J113" s="10"/>
      <c r="K113" s="16"/>
      <c r="L113" s="16"/>
      <c r="M113" s="16"/>
      <c r="N113" s="17"/>
    </row>
    <row r="114" spans="2:15" ht="3" customHeight="1" x14ac:dyDescent="0.25">
      <c r="B114" s="7"/>
      <c r="C114" s="7"/>
      <c r="D114" s="7"/>
      <c r="E114" s="7"/>
      <c r="J114" s="20"/>
      <c r="K114" s="116"/>
      <c r="L114" s="116"/>
      <c r="M114" s="116"/>
      <c r="N114" s="116"/>
    </row>
    <row r="115" spans="2:15" ht="12" customHeight="1" x14ac:dyDescent="0.25">
      <c r="B115" s="9" t="s">
        <v>91</v>
      </c>
      <c r="C115" s="8"/>
      <c r="D115" s="8"/>
      <c r="E115" s="8"/>
      <c r="F115" s="8"/>
      <c r="G115" s="8"/>
      <c r="H115" s="8"/>
      <c r="I115" s="8"/>
      <c r="J115" s="296" t="s">
        <v>5</v>
      </c>
      <c r="K115" s="296"/>
      <c r="L115" s="296"/>
      <c r="M115" s="296"/>
      <c r="N115" s="296"/>
    </row>
    <row r="116" spans="2:15" ht="16.5" thickBot="1" x14ac:dyDescent="0.3">
      <c r="B116" s="8" t="s">
        <v>11</v>
      </c>
      <c r="C116" s="1"/>
      <c r="D116" s="1"/>
      <c r="E116" s="269">
        <v>26000000</v>
      </c>
      <c r="F116" s="269"/>
      <c r="G116" s="269"/>
      <c r="H116" s="1"/>
      <c r="I116" s="8"/>
      <c r="J116" s="96" t="s">
        <v>20</v>
      </c>
      <c r="K116" s="301">
        <f>(((((E117*(E118/12))*E116)/100)+E116)/E118)</f>
        <v>2470000</v>
      </c>
      <c r="L116" s="301"/>
      <c r="M116" s="301"/>
      <c r="N116" s="301"/>
    </row>
    <row r="117" spans="2:15" ht="19.5" thickBot="1" x14ac:dyDescent="0.3">
      <c r="B117" s="8" t="s">
        <v>0</v>
      </c>
      <c r="C117" s="116"/>
      <c r="D117" s="116"/>
      <c r="E117" s="188">
        <v>14</v>
      </c>
      <c r="F117" s="342">
        <v>14</v>
      </c>
      <c r="G117" s="340">
        <v>15</v>
      </c>
      <c r="H117" s="192">
        <v>0</v>
      </c>
      <c r="I117" s="11" t="s">
        <v>1</v>
      </c>
      <c r="J117" s="346" t="s">
        <v>18</v>
      </c>
      <c r="K117" s="347">
        <f>(((((F117*(F118/12))*E116)/100)+E116)/F118)</f>
        <v>1386666.6666666667</v>
      </c>
      <c r="L117" s="347"/>
      <c r="M117" s="347"/>
      <c r="N117" s="348"/>
    </row>
    <row r="118" spans="2:15" ht="15" customHeight="1" thickBot="1" x14ac:dyDescent="0.3">
      <c r="B118" s="8" t="s">
        <v>4</v>
      </c>
      <c r="C118" s="116"/>
      <c r="D118" s="116"/>
      <c r="E118" s="97">
        <v>12</v>
      </c>
      <c r="F118" s="343">
        <v>24</v>
      </c>
      <c r="G118" s="341">
        <v>36</v>
      </c>
      <c r="H118" s="193">
        <v>48</v>
      </c>
      <c r="I118" s="25"/>
      <c r="J118" s="344" t="s">
        <v>19</v>
      </c>
      <c r="K118" s="345">
        <f>(((((G117*(G118/12))*E116)/100)+E116)/G118)</f>
        <v>1047222.2222222222</v>
      </c>
      <c r="L118" s="345"/>
      <c r="M118" s="345"/>
      <c r="N118" s="345"/>
    </row>
    <row r="119" spans="2:15" ht="15" customHeight="1" x14ac:dyDescent="0.25">
      <c r="B119" s="8"/>
      <c r="C119" s="116"/>
      <c r="D119" s="116"/>
      <c r="E119" s="131"/>
      <c r="F119" s="12"/>
      <c r="G119" s="12"/>
      <c r="H119" s="8"/>
      <c r="I119" s="8"/>
      <c r="J119" s="194" t="s">
        <v>108</v>
      </c>
      <c r="K119" s="349">
        <f>(((((H117*(H118/12))*E116)/100)+E116)/H118)</f>
        <v>541666.66666666663</v>
      </c>
      <c r="L119" s="349"/>
      <c r="M119" s="349"/>
      <c r="N119" s="349"/>
    </row>
    <row r="120" spans="2:15" ht="5.0999999999999996" customHeight="1" x14ac:dyDescent="0.25">
      <c r="B120" s="8"/>
      <c r="C120" s="116"/>
      <c r="D120" s="116"/>
      <c r="E120" s="12"/>
      <c r="F120" s="12"/>
      <c r="G120" s="12"/>
      <c r="H120" s="8"/>
      <c r="I120" s="8"/>
      <c r="J120" s="93"/>
      <c r="K120" s="94"/>
      <c r="L120" s="94"/>
      <c r="M120" s="94"/>
      <c r="N120" s="94"/>
    </row>
    <row r="121" spans="2:15" x14ac:dyDescent="0.25">
      <c r="B121" s="8" t="s">
        <v>249</v>
      </c>
      <c r="C121" s="190"/>
      <c r="D121" s="190"/>
      <c r="E121" s="297">
        <v>55000000</v>
      </c>
      <c r="F121" s="297"/>
      <c r="G121" s="297"/>
      <c r="H121" s="8"/>
      <c r="I121" s="8"/>
      <c r="J121" s="298" t="s">
        <v>237</v>
      </c>
      <c r="K121" s="298"/>
      <c r="L121" s="298"/>
      <c r="M121" s="298"/>
      <c r="N121" s="298"/>
    </row>
    <row r="122" spans="2:15" x14ac:dyDescent="0.25">
      <c r="B122" s="8" t="s">
        <v>250</v>
      </c>
      <c r="C122" s="190"/>
      <c r="D122" s="190"/>
      <c r="E122" s="303">
        <v>75</v>
      </c>
      <c r="F122" s="303"/>
      <c r="G122" s="195" t="s">
        <v>1</v>
      </c>
      <c r="H122" s="8"/>
      <c r="I122" s="8"/>
      <c r="J122" s="298"/>
      <c r="K122" s="298"/>
      <c r="L122" s="298"/>
      <c r="M122" s="298"/>
      <c r="N122" s="298"/>
    </row>
    <row r="123" spans="2:15" ht="15" customHeight="1" x14ac:dyDescent="0.25">
      <c r="B123" s="8" t="s">
        <v>251</v>
      </c>
      <c r="C123" s="190"/>
      <c r="D123" s="190"/>
      <c r="E123" s="297">
        <f>E121*E122/100</f>
        <v>41250000</v>
      </c>
      <c r="F123" s="297"/>
      <c r="G123" s="297"/>
      <c r="H123" s="8"/>
      <c r="I123" s="8"/>
      <c r="J123" s="298"/>
      <c r="K123" s="298"/>
      <c r="L123" s="298"/>
      <c r="M123" s="298"/>
      <c r="N123" s="298"/>
    </row>
    <row r="124" spans="2:15" ht="2.25" customHeight="1" x14ac:dyDescent="0.25">
      <c r="B124" s="8"/>
      <c r="C124" s="186"/>
      <c r="D124" s="186"/>
      <c r="E124" s="296"/>
      <c r="F124" s="296"/>
      <c r="G124" s="296"/>
      <c r="H124" s="8"/>
      <c r="I124" s="8"/>
      <c r="J124" s="187"/>
      <c r="K124" s="187"/>
      <c r="L124" s="187"/>
      <c r="M124" s="187"/>
      <c r="N124" s="187"/>
    </row>
    <row r="125" spans="2:15" ht="12" customHeight="1" thickBot="1" x14ac:dyDescent="0.3">
      <c r="B125" s="100" t="s">
        <v>33</v>
      </c>
      <c r="C125" s="7"/>
      <c r="D125" s="5"/>
      <c r="E125" s="7"/>
      <c r="G125" s="116"/>
      <c r="H125" s="8"/>
      <c r="I125" s="8"/>
      <c r="J125" s="8"/>
      <c r="K125" s="116"/>
      <c r="L125" s="116"/>
      <c r="M125" s="116"/>
      <c r="N125" s="116"/>
    </row>
    <row r="126" spans="2:15" ht="15.75" customHeight="1" thickBot="1" x14ac:dyDescent="0.3">
      <c r="B126" s="111" t="s">
        <v>32</v>
      </c>
      <c r="C126" s="112"/>
      <c r="D126" s="37"/>
      <c r="E126" s="112"/>
      <c r="F126" s="112"/>
      <c r="G126" s="196" t="s">
        <v>252</v>
      </c>
      <c r="H126" s="197"/>
      <c r="I126" s="197"/>
      <c r="J126" s="197"/>
      <c r="K126" s="197"/>
      <c r="L126" s="197"/>
      <c r="M126" s="197"/>
      <c r="N126" s="197"/>
      <c r="O126" s="198"/>
    </row>
    <row r="127" spans="2:15" ht="15.75" customHeight="1" thickBot="1" x14ac:dyDescent="0.3">
      <c r="B127" s="113" t="s">
        <v>34</v>
      </c>
      <c r="C127" s="110"/>
      <c r="D127" s="114"/>
      <c r="E127" s="110"/>
      <c r="F127" s="108"/>
      <c r="G127" s="196" t="s">
        <v>257</v>
      </c>
      <c r="H127" s="197"/>
      <c r="I127" s="197"/>
      <c r="J127" s="197"/>
      <c r="K127" s="197"/>
      <c r="L127" s="197"/>
      <c r="M127" s="197"/>
      <c r="N127" s="197"/>
      <c r="O127" s="198"/>
    </row>
    <row r="128" spans="2:15" ht="15.75" customHeight="1" thickBot="1" x14ac:dyDescent="0.3">
      <c r="B128" s="113" t="s">
        <v>36</v>
      </c>
      <c r="C128" s="110"/>
      <c r="D128" s="114"/>
      <c r="E128" s="110"/>
      <c r="F128" s="108"/>
      <c r="G128" s="196" t="s">
        <v>266</v>
      </c>
      <c r="H128" s="197"/>
      <c r="I128" s="197"/>
      <c r="J128" s="197"/>
      <c r="K128" s="197"/>
      <c r="L128" s="197"/>
      <c r="M128" s="197"/>
      <c r="N128" s="197"/>
      <c r="O128" s="198"/>
    </row>
    <row r="129" spans="2:24" ht="15.75" customHeight="1" thickBot="1" x14ac:dyDescent="0.3">
      <c r="B129" s="113" t="s">
        <v>35</v>
      </c>
      <c r="C129" s="110"/>
      <c r="D129" s="114"/>
      <c r="E129" s="110"/>
      <c r="F129" s="108"/>
      <c r="G129" s="196">
        <v>2014</v>
      </c>
      <c r="H129" s="197"/>
      <c r="I129" s="197"/>
      <c r="J129" s="197"/>
      <c r="K129" s="197"/>
      <c r="L129" s="197"/>
      <c r="M129" s="197"/>
      <c r="N129" s="197"/>
      <c r="O129" s="198"/>
    </row>
    <row r="130" spans="2:24" ht="15.75" customHeight="1" thickBot="1" x14ac:dyDescent="0.3">
      <c r="B130" s="113" t="s">
        <v>253</v>
      </c>
      <c r="C130" s="110"/>
      <c r="D130" s="114"/>
      <c r="E130" s="110"/>
      <c r="F130" s="108"/>
      <c r="G130" s="196" t="s">
        <v>254</v>
      </c>
      <c r="H130" s="197"/>
      <c r="I130" s="197"/>
      <c r="J130" s="197"/>
      <c r="K130" s="197"/>
      <c r="L130" s="197"/>
      <c r="M130" s="197"/>
      <c r="N130" s="197"/>
      <c r="O130" s="198"/>
    </row>
    <row r="131" spans="2:24" ht="15.75" customHeight="1" thickBot="1" x14ac:dyDescent="0.3">
      <c r="B131" s="113" t="s">
        <v>255</v>
      </c>
      <c r="C131" s="110"/>
      <c r="D131" s="114"/>
      <c r="E131" s="110"/>
      <c r="F131" s="108"/>
      <c r="G131" s="196" t="s">
        <v>258</v>
      </c>
      <c r="H131" s="197"/>
      <c r="I131" s="197"/>
      <c r="J131" s="197"/>
      <c r="K131" s="197"/>
      <c r="L131" s="197"/>
      <c r="M131" s="197"/>
      <c r="N131" s="197"/>
      <c r="O131" s="198"/>
    </row>
    <row r="132" spans="2:24" ht="15.75" customHeight="1" thickBot="1" x14ac:dyDescent="0.3">
      <c r="B132" s="38" t="s">
        <v>256</v>
      </c>
      <c r="C132" s="110"/>
      <c r="D132" s="114"/>
      <c r="E132" s="110"/>
      <c r="F132" s="108"/>
      <c r="G132" s="196" t="s">
        <v>259</v>
      </c>
      <c r="H132" s="197"/>
      <c r="I132" s="197"/>
      <c r="J132" s="197"/>
      <c r="K132" s="197"/>
      <c r="L132" s="197"/>
      <c r="M132" s="197"/>
      <c r="N132" s="197"/>
      <c r="O132" s="198"/>
    </row>
    <row r="133" spans="2:24" ht="15.75" customHeight="1" thickBot="1" x14ac:dyDescent="0.3">
      <c r="B133" s="113" t="s">
        <v>37</v>
      </c>
      <c r="C133" s="110"/>
      <c r="D133" s="114"/>
      <c r="E133" s="110"/>
      <c r="F133" s="108"/>
      <c r="G133" s="196" t="s">
        <v>111</v>
      </c>
      <c r="H133" s="197"/>
      <c r="I133" s="197"/>
      <c r="J133" s="197"/>
      <c r="K133" s="197"/>
      <c r="L133" s="197"/>
      <c r="M133" s="197"/>
      <c r="N133" s="197"/>
      <c r="O133" s="198"/>
    </row>
    <row r="134" spans="2:24" ht="15.75" customHeight="1" thickBot="1" x14ac:dyDescent="0.3">
      <c r="B134" s="38" t="s">
        <v>100</v>
      </c>
      <c r="C134" s="7"/>
      <c r="D134" s="5"/>
      <c r="E134" s="7"/>
      <c r="G134" s="286">
        <f>E121</f>
        <v>55000000</v>
      </c>
      <c r="H134" s="287"/>
      <c r="I134" s="287"/>
      <c r="J134" s="287"/>
      <c r="K134" s="287"/>
      <c r="L134" s="287"/>
      <c r="M134" s="287"/>
      <c r="N134" s="287"/>
      <c r="O134" s="288"/>
    </row>
    <row r="135" spans="2:24" ht="15.75" customHeight="1" thickBot="1" x14ac:dyDescent="0.3">
      <c r="B135" s="38" t="s">
        <v>269</v>
      </c>
      <c r="C135" s="7"/>
      <c r="D135" s="5"/>
      <c r="E135" s="7"/>
      <c r="G135" s="352" t="s">
        <v>270</v>
      </c>
      <c r="H135" s="353" t="s">
        <v>1</v>
      </c>
      <c r="I135" s="353"/>
      <c r="J135" s="353"/>
      <c r="K135" s="353"/>
      <c r="L135" s="353"/>
      <c r="M135" s="353"/>
      <c r="N135" s="353"/>
      <c r="O135" s="354"/>
    </row>
    <row r="136" spans="2:24" ht="15.75" customHeight="1" thickBot="1" x14ac:dyDescent="0.3">
      <c r="B136" s="39" t="s">
        <v>109</v>
      </c>
      <c r="C136" s="40"/>
      <c r="D136" s="41"/>
      <c r="E136" s="40"/>
      <c r="F136" s="42"/>
      <c r="G136" s="286">
        <f>E123</f>
        <v>41250000</v>
      </c>
      <c r="H136" s="287"/>
      <c r="I136" s="287"/>
      <c r="J136" s="287"/>
      <c r="K136" s="287"/>
      <c r="L136" s="287"/>
      <c r="M136" s="287"/>
      <c r="N136" s="287"/>
      <c r="O136" s="288"/>
    </row>
    <row r="137" spans="2:24" ht="12.75" customHeight="1" thickBot="1" x14ac:dyDescent="0.3">
      <c r="B137" s="283" t="s">
        <v>267</v>
      </c>
      <c r="C137" s="284"/>
      <c r="D137" s="284"/>
      <c r="E137" s="284"/>
      <c r="F137" s="284"/>
      <c r="G137" s="284"/>
      <c r="H137" s="284"/>
      <c r="I137" s="284"/>
      <c r="J137" s="284"/>
      <c r="K137" s="284"/>
      <c r="L137" s="284"/>
      <c r="M137" s="284"/>
      <c r="N137" s="284"/>
      <c r="O137" s="285"/>
    </row>
    <row r="138" spans="2:24" ht="3.75" customHeight="1" x14ac:dyDescent="0.25">
      <c r="B138" s="8"/>
      <c r="C138" s="128"/>
      <c r="D138" s="128"/>
      <c r="E138" s="128"/>
      <c r="F138" s="128"/>
      <c r="G138" s="128"/>
      <c r="H138" s="8"/>
      <c r="I138" s="8"/>
      <c r="J138" s="103"/>
      <c r="K138" s="103"/>
      <c r="L138" s="103"/>
      <c r="M138" s="103"/>
      <c r="N138" s="103"/>
    </row>
    <row r="139" spans="2:24" ht="12.75" customHeight="1" x14ac:dyDescent="0.25">
      <c r="B139" s="122"/>
      <c r="C139" s="123"/>
      <c r="D139" s="282" t="s">
        <v>116</v>
      </c>
      <c r="E139" s="282"/>
      <c r="F139" s="282"/>
      <c r="G139" s="282"/>
      <c r="H139" s="282"/>
      <c r="I139" s="282"/>
      <c r="J139" s="282"/>
      <c r="K139" s="282"/>
      <c r="L139" s="282"/>
      <c r="M139" s="123"/>
      <c r="N139" s="123"/>
    </row>
    <row r="140" spans="2:24" ht="14.25" customHeight="1" x14ac:dyDescent="0.25">
      <c r="B140" s="95" t="s">
        <v>13</v>
      </c>
      <c r="C140" s="95"/>
      <c r="D140" s="95"/>
      <c r="E140" s="95"/>
      <c r="F140" s="95"/>
      <c r="G140" s="95"/>
      <c r="H140" s="95"/>
      <c r="I140" s="95"/>
      <c r="J140" s="95"/>
      <c r="K140" s="268">
        <f>K107-L84-K116</f>
        <v>2530000</v>
      </c>
      <c r="L140" s="268"/>
      <c r="M140" s="268"/>
      <c r="N140" s="268"/>
    </row>
    <row r="141" spans="2:24" ht="14.25" customHeight="1" x14ac:dyDescent="0.25">
      <c r="B141" s="350" t="s">
        <v>21</v>
      </c>
      <c r="C141" s="350"/>
      <c r="D141" s="350"/>
      <c r="E141" s="350"/>
      <c r="F141" s="350"/>
      <c r="G141" s="350"/>
      <c r="H141" s="350"/>
      <c r="I141" s="350"/>
      <c r="J141" s="350"/>
      <c r="K141" s="351">
        <f>K107-L84-K117</f>
        <v>3613333.333333333</v>
      </c>
      <c r="L141" s="351"/>
      <c r="M141" s="351"/>
      <c r="N141" s="351"/>
    </row>
    <row r="142" spans="2:24" ht="14.25" customHeight="1" x14ac:dyDescent="0.25">
      <c r="B142" s="105" t="s">
        <v>22</v>
      </c>
      <c r="C142" s="105"/>
      <c r="D142" s="105"/>
      <c r="E142" s="105"/>
      <c r="F142" s="105"/>
      <c r="G142" s="105"/>
      <c r="H142" s="105"/>
      <c r="I142" s="105"/>
      <c r="J142" s="105"/>
      <c r="K142" s="280">
        <f>K107-L84-K118</f>
        <v>3952777.777777778</v>
      </c>
      <c r="L142" s="280"/>
      <c r="M142" s="280"/>
      <c r="N142" s="280"/>
    </row>
    <row r="143" spans="2:24" ht="14.25" customHeight="1" x14ac:dyDescent="0.25">
      <c r="B143" s="104" t="s">
        <v>110</v>
      </c>
      <c r="C143" s="104"/>
      <c r="D143" s="104"/>
      <c r="E143" s="104"/>
      <c r="F143" s="104"/>
      <c r="G143" s="104"/>
      <c r="H143" s="104"/>
      <c r="I143" s="104"/>
      <c r="J143" s="104"/>
      <c r="K143" s="281">
        <f>K107-L84-K119</f>
        <v>4458333.333333333</v>
      </c>
      <c r="L143" s="281"/>
      <c r="M143" s="281"/>
      <c r="N143" s="281"/>
    </row>
    <row r="144" spans="2:24" customFormat="1" x14ac:dyDescent="0.25">
      <c r="B144" s="90" t="s">
        <v>102</v>
      </c>
      <c r="C144" s="90"/>
      <c r="D144" s="90"/>
      <c r="E144" s="91"/>
      <c r="F144" s="4"/>
      <c r="G144" s="75"/>
      <c r="H144" s="75"/>
      <c r="I144" s="75"/>
      <c r="J144" s="75"/>
      <c r="K144" s="8"/>
      <c r="L144" s="8"/>
      <c r="M144" s="8"/>
      <c r="N144" s="8"/>
      <c r="O144" s="26"/>
      <c r="P144" s="4"/>
      <c r="Q144" s="4"/>
      <c r="R144" s="4"/>
      <c r="S144" s="4"/>
      <c r="T144" s="4"/>
      <c r="U144" s="4"/>
      <c r="V144" s="4"/>
      <c r="W144" s="4"/>
      <c r="X144" s="4"/>
    </row>
    <row r="145" spans="2:21" ht="15" customHeight="1" x14ac:dyDescent="0.25">
      <c r="B145" s="43" t="s">
        <v>92</v>
      </c>
      <c r="C145" s="44"/>
      <c r="D145" s="44"/>
      <c r="E145" s="44"/>
      <c r="F145" s="44"/>
      <c r="G145" s="44"/>
      <c r="H145" s="44"/>
      <c r="I145" s="44"/>
      <c r="J145" s="44"/>
      <c r="K145" s="44"/>
      <c r="L145" s="44"/>
      <c r="M145" s="44"/>
      <c r="N145" s="45"/>
    </row>
    <row r="146" spans="2:21" ht="15" customHeight="1" x14ac:dyDescent="0.25">
      <c r="B146" s="46" t="s">
        <v>93</v>
      </c>
      <c r="C146" s="355"/>
      <c r="D146" s="355"/>
      <c r="E146" s="355"/>
      <c r="F146" s="355"/>
      <c r="G146" s="355"/>
      <c r="H146" s="355"/>
      <c r="I146" s="355"/>
      <c r="J146" s="355"/>
      <c r="K146" s="355"/>
      <c r="L146" s="355"/>
      <c r="M146" s="355"/>
      <c r="N146" s="48"/>
    </row>
    <row r="147" spans="2:21" ht="15" customHeight="1" x14ac:dyDescent="0.25">
      <c r="B147" s="46" t="s">
        <v>107</v>
      </c>
      <c r="C147" s="355"/>
      <c r="D147" s="355"/>
      <c r="E147" s="355"/>
      <c r="F147" s="355"/>
      <c r="G147" s="355"/>
      <c r="H147" s="355"/>
      <c r="I147" s="355"/>
      <c r="J147" s="355"/>
      <c r="K147" s="355"/>
      <c r="L147" s="355"/>
      <c r="M147" s="355"/>
      <c r="N147" s="48"/>
    </row>
    <row r="148" spans="2:21" ht="15" customHeight="1" x14ac:dyDescent="0.25">
      <c r="B148" s="49" t="s">
        <v>268</v>
      </c>
      <c r="C148" s="50"/>
      <c r="D148" s="50"/>
      <c r="E148" s="50"/>
      <c r="F148" s="50"/>
      <c r="G148" s="50"/>
      <c r="H148" s="50"/>
      <c r="I148" s="50"/>
      <c r="J148" s="50"/>
      <c r="K148" s="50"/>
      <c r="L148" s="50"/>
      <c r="M148" s="50"/>
      <c r="N148" s="51"/>
    </row>
    <row r="149" spans="2:21" ht="5.25" customHeight="1" x14ac:dyDescent="0.25">
      <c r="B149" s="13"/>
      <c r="C149" s="13"/>
      <c r="D149" s="13"/>
      <c r="E149" s="13"/>
      <c r="F149" s="13"/>
      <c r="G149" s="13"/>
      <c r="H149" s="13"/>
      <c r="I149" s="13"/>
      <c r="J149" s="13"/>
      <c r="K149" s="13"/>
      <c r="L149" s="13"/>
      <c r="M149" s="13"/>
      <c r="N149" s="13"/>
    </row>
    <row r="150" spans="2:21" ht="19.5" customHeight="1" x14ac:dyDescent="0.25">
      <c r="B150" s="289" t="s">
        <v>94</v>
      </c>
      <c r="C150" s="290"/>
      <c r="D150" s="290"/>
      <c r="E150" s="290"/>
      <c r="F150" s="290"/>
      <c r="G150" s="291"/>
      <c r="H150" s="289" t="s">
        <v>95</v>
      </c>
      <c r="I150" s="290"/>
      <c r="J150" s="290"/>
      <c r="K150" s="290"/>
      <c r="L150" s="290"/>
      <c r="M150" s="290"/>
      <c r="N150" s="291"/>
    </row>
    <row r="151" spans="2:21" ht="15" customHeight="1" x14ac:dyDescent="0.25">
      <c r="B151" s="263" t="s">
        <v>97</v>
      </c>
      <c r="C151" s="264"/>
      <c r="D151" s="265" t="s">
        <v>260</v>
      </c>
      <c r="E151" s="266"/>
      <c r="F151" s="266"/>
      <c r="G151" s="267"/>
      <c r="H151" s="263" t="s">
        <v>97</v>
      </c>
      <c r="I151" s="264"/>
      <c r="J151" s="265"/>
      <c r="K151" s="266"/>
      <c r="L151" s="266"/>
      <c r="M151" s="266"/>
      <c r="N151" s="267"/>
      <c r="R151" s="3"/>
      <c r="S151" s="1"/>
      <c r="T151" s="1"/>
      <c r="U151" s="1"/>
    </row>
    <row r="152" spans="2:21" ht="15" customHeight="1" x14ac:dyDescent="0.25">
      <c r="B152" s="273" t="s">
        <v>65</v>
      </c>
      <c r="C152" s="274"/>
      <c r="D152" s="273" t="s">
        <v>105</v>
      </c>
      <c r="E152" s="275"/>
      <c r="F152" s="275"/>
      <c r="G152" s="274"/>
      <c r="H152" s="275" t="s">
        <v>65</v>
      </c>
      <c r="I152" s="274"/>
      <c r="J152" s="273" t="s">
        <v>113</v>
      </c>
      <c r="K152" s="275"/>
      <c r="L152" s="275"/>
      <c r="M152" s="275"/>
      <c r="N152" s="274"/>
      <c r="P152" s="276"/>
      <c r="Q152" s="276"/>
      <c r="R152" s="276"/>
      <c r="S152" s="276"/>
      <c r="T152" s="276"/>
      <c r="U152" s="276"/>
    </row>
    <row r="153" spans="2:21" ht="15.75" x14ac:dyDescent="0.25">
      <c r="B153" s="263" t="s">
        <v>98</v>
      </c>
      <c r="C153" s="264"/>
      <c r="D153" s="273" t="s">
        <v>238</v>
      </c>
      <c r="E153" s="275"/>
      <c r="F153" s="275"/>
      <c r="G153" s="274"/>
      <c r="H153" s="273" t="s">
        <v>98</v>
      </c>
      <c r="I153" s="274"/>
      <c r="J153" s="277" t="s">
        <v>106</v>
      </c>
      <c r="K153" s="278"/>
      <c r="L153" s="278"/>
      <c r="M153" s="278"/>
      <c r="N153" s="279"/>
      <c r="R153" s="1"/>
      <c r="S153" s="1"/>
      <c r="T153" s="1"/>
      <c r="U153" s="1"/>
    </row>
    <row r="154" spans="2:21" ht="18.75" x14ac:dyDescent="0.25">
      <c r="B154" s="259" t="s">
        <v>99</v>
      </c>
      <c r="C154" s="260"/>
      <c r="G154" s="84"/>
      <c r="H154" s="259" t="s">
        <v>99</v>
      </c>
      <c r="I154" s="260"/>
      <c r="K154" s="1"/>
      <c r="L154" s="1"/>
      <c r="M154" s="1"/>
      <c r="N154" s="6"/>
      <c r="R154" s="1"/>
      <c r="S154" s="1"/>
      <c r="T154" s="1"/>
      <c r="U154" s="1"/>
    </row>
    <row r="155" spans="2:21" ht="18.75" x14ac:dyDescent="0.25">
      <c r="B155" s="259"/>
      <c r="C155" s="260"/>
      <c r="G155" s="84"/>
      <c r="H155" s="259"/>
      <c r="I155" s="260"/>
      <c r="K155" s="1"/>
      <c r="L155" s="1"/>
      <c r="M155" s="1"/>
      <c r="N155" s="6"/>
      <c r="R155" s="1"/>
      <c r="S155" s="1"/>
      <c r="T155" s="1"/>
      <c r="U155" s="1"/>
    </row>
    <row r="156" spans="2:21" ht="18.75" x14ac:dyDescent="0.25">
      <c r="B156" s="261"/>
      <c r="C156" s="262"/>
      <c r="D156" s="10"/>
      <c r="E156" s="10"/>
      <c r="F156" s="10"/>
      <c r="G156" s="85"/>
      <c r="H156" s="261"/>
      <c r="I156" s="262"/>
      <c r="J156" s="10"/>
      <c r="K156" s="83"/>
      <c r="L156" s="16"/>
      <c r="M156" s="16"/>
      <c r="N156" s="17"/>
      <c r="Q156" s="269"/>
      <c r="R156" s="269"/>
      <c r="S156" s="269"/>
      <c r="T156" s="269"/>
      <c r="U156" s="1"/>
    </row>
    <row r="157" spans="2:21" ht="6.75" customHeight="1" x14ac:dyDescent="0.25">
      <c r="B157" s="87"/>
      <c r="C157" s="87"/>
      <c r="G157" s="2"/>
      <c r="H157" s="87"/>
      <c r="I157" s="87"/>
      <c r="K157" s="86"/>
      <c r="L157" s="1"/>
      <c r="M157" s="1"/>
      <c r="N157" s="1"/>
      <c r="Q157" s="118"/>
      <c r="R157" s="118"/>
      <c r="S157" s="118"/>
      <c r="T157" s="118"/>
      <c r="U157" s="1"/>
    </row>
    <row r="158" spans="2:21" ht="18.75" x14ac:dyDescent="0.25">
      <c r="B158" s="270" t="s">
        <v>96</v>
      </c>
      <c r="C158" s="271"/>
      <c r="D158" s="271"/>
      <c r="E158" s="271"/>
      <c r="F158" s="271"/>
      <c r="G158" s="271"/>
      <c r="H158" s="271"/>
      <c r="I158" s="271"/>
      <c r="J158" s="271"/>
      <c r="K158" s="271"/>
      <c r="L158" s="271"/>
      <c r="M158" s="271"/>
      <c r="N158" s="272"/>
    </row>
    <row r="159" spans="2:21" x14ac:dyDescent="0.25">
      <c r="B159" s="21"/>
      <c r="N159" s="22"/>
    </row>
    <row r="160" spans="2:21" x14ac:dyDescent="0.25">
      <c r="B160" s="21"/>
      <c r="N160" s="22"/>
    </row>
    <row r="161" spans="2:14" x14ac:dyDescent="0.25">
      <c r="B161" s="21"/>
      <c r="N161" s="22"/>
    </row>
    <row r="162" spans="2:14" x14ac:dyDescent="0.25">
      <c r="B162" s="21"/>
      <c r="N162" s="22"/>
    </row>
    <row r="163" spans="2:14" x14ac:dyDescent="0.25">
      <c r="B163" s="23"/>
      <c r="C163" s="10"/>
      <c r="D163" s="10"/>
      <c r="E163" s="10"/>
      <c r="F163" s="10"/>
      <c r="G163" s="10"/>
      <c r="H163" s="10"/>
      <c r="I163" s="10"/>
      <c r="J163" s="10"/>
      <c r="K163" s="10"/>
      <c r="L163" s="10"/>
      <c r="M163" s="10"/>
      <c r="N163" s="24"/>
    </row>
  </sheetData>
  <mergeCells count="115">
    <mergeCell ref="B84:G84"/>
    <mergeCell ref="H84:K84"/>
    <mergeCell ref="G126:O126"/>
    <mergeCell ref="K95:N95"/>
    <mergeCell ref="L84:N84"/>
    <mergeCell ref="K92:N92"/>
    <mergeCell ref="K93:M93"/>
    <mergeCell ref="K103:N103"/>
    <mergeCell ref="E121:G121"/>
    <mergeCell ref="E124:G124"/>
    <mergeCell ref="K119:N119"/>
    <mergeCell ref="K105:N105"/>
    <mergeCell ref="K107:N107"/>
    <mergeCell ref="B109:N109"/>
    <mergeCell ref="C111:F111"/>
    <mergeCell ref="G111:G112"/>
    <mergeCell ref="K118:N118"/>
    <mergeCell ref="K97:N97"/>
    <mergeCell ref="K100:N100"/>
    <mergeCell ref="K101:N101"/>
    <mergeCell ref="K94:N94"/>
    <mergeCell ref="I111:J112"/>
    <mergeCell ref="G127:O127"/>
    <mergeCell ref="J115:N115"/>
    <mergeCell ref="E123:G123"/>
    <mergeCell ref="J121:N123"/>
    <mergeCell ref="C112:F112"/>
    <mergeCell ref="E116:G116"/>
    <mergeCell ref="K116:N116"/>
    <mergeCell ref="K117:N117"/>
    <mergeCell ref="H111:H112"/>
    <mergeCell ref="E122:F122"/>
    <mergeCell ref="D139:L139"/>
    <mergeCell ref="B151:C151"/>
    <mergeCell ref="D151:G151"/>
    <mergeCell ref="G129:O129"/>
    <mergeCell ref="B137:O137"/>
    <mergeCell ref="G133:O133"/>
    <mergeCell ref="G134:O134"/>
    <mergeCell ref="B150:G150"/>
    <mergeCell ref="H150:N150"/>
    <mergeCell ref="G136:O136"/>
    <mergeCell ref="G130:O130"/>
    <mergeCell ref="G131:O131"/>
    <mergeCell ref="G132:O132"/>
    <mergeCell ref="H135:O135"/>
    <mergeCell ref="B154:C156"/>
    <mergeCell ref="H154:I156"/>
    <mergeCell ref="H151:I151"/>
    <mergeCell ref="J151:N151"/>
    <mergeCell ref="K140:N140"/>
    <mergeCell ref="K141:N141"/>
    <mergeCell ref="Q156:T156"/>
    <mergeCell ref="B158:N158"/>
    <mergeCell ref="B152:C152"/>
    <mergeCell ref="D152:G152"/>
    <mergeCell ref="H152:I152"/>
    <mergeCell ref="J152:N152"/>
    <mergeCell ref="P152:U152"/>
    <mergeCell ref="B153:C153"/>
    <mergeCell ref="D153:G153"/>
    <mergeCell ref="H153:I153"/>
    <mergeCell ref="J153:N153"/>
    <mergeCell ref="K142:N142"/>
    <mergeCell ref="K143:N143"/>
    <mergeCell ref="B1:N1"/>
    <mergeCell ref="B2:N2"/>
    <mergeCell ref="B3:N3"/>
    <mergeCell ref="B4:N4"/>
    <mergeCell ref="B5:N5"/>
    <mergeCell ref="B15:N15"/>
    <mergeCell ref="B18:D18"/>
    <mergeCell ref="E18:H18"/>
    <mergeCell ref="I18:K18"/>
    <mergeCell ref="L18:N18"/>
    <mergeCell ref="L16:N16"/>
    <mergeCell ref="B17:D17"/>
    <mergeCell ref="E17:H17"/>
    <mergeCell ref="I17:K17"/>
    <mergeCell ref="B16:D16"/>
    <mergeCell ref="E16:H16"/>
    <mergeCell ref="I16:K16"/>
    <mergeCell ref="L17:N17"/>
    <mergeCell ref="H80:K80"/>
    <mergeCell ref="L80:N80"/>
    <mergeCell ref="E81:F81"/>
    <mergeCell ref="H81:K81"/>
    <mergeCell ref="L81:N81"/>
    <mergeCell ref="B83:D83"/>
    <mergeCell ref="E83:F83"/>
    <mergeCell ref="H83:K83"/>
    <mergeCell ref="L83:N83"/>
    <mergeCell ref="B82:D82"/>
    <mergeCell ref="E82:F82"/>
    <mergeCell ref="H82:K82"/>
    <mergeCell ref="L82:N82"/>
    <mergeCell ref="B63:N63"/>
    <mergeCell ref="B64:N71"/>
    <mergeCell ref="B74:N74"/>
    <mergeCell ref="B75:N77"/>
    <mergeCell ref="B19:D19"/>
    <mergeCell ref="E19:H19"/>
    <mergeCell ref="L19:N19"/>
    <mergeCell ref="B20:D20"/>
    <mergeCell ref="E20:H20"/>
    <mergeCell ref="I20:K20"/>
    <mergeCell ref="L20:N20"/>
    <mergeCell ref="B44:N44"/>
    <mergeCell ref="B45:N51"/>
    <mergeCell ref="I19:K19"/>
    <mergeCell ref="G128:O128"/>
    <mergeCell ref="B79:N79"/>
    <mergeCell ref="B81:D81"/>
    <mergeCell ref="B80:D80"/>
    <mergeCell ref="E80:F80"/>
  </mergeCells>
  <pageMargins left="0.33" right="0.4" top="0.17" bottom="0.27" header="0.18" footer="0.21"/>
  <pageSetup paperSize="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8609" r:id="rId4" name="Check Box 1">
              <controlPr defaultSize="0" autoFill="0" autoLine="0" autoPict="0">
                <anchor moveWithCells="1">
                  <from>
                    <xdr:col>4</xdr:col>
                    <xdr:colOff>66675</xdr:colOff>
                    <xdr:row>6</xdr:row>
                    <xdr:rowOff>190500</xdr:rowOff>
                  </from>
                  <to>
                    <xdr:col>4</xdr:col>
                    <xdr:colOff>371475</xdr:colOff>
                    <xdr:row>8</xdr:row>
                    <xdr:rowOff>28575</xdr:rowOff>
                  </to>
                </anchor>
              </controlPr>
            </control>
          </mc:Choice>
        </mc:AlternateContent>
        <mc:AlternateContent xmlns:mc="http://schemas.openxmlformats.org/markup-compatibility/2006">
          <mc:Choice Requires="x14">
            <control shapeId="68610" r:id="rId5" name="Check Box 2">
              <controlPr defaultSize="0" autoFill="0" autoLine="0" autoPict="0">
                <anchor moveWithCells="1">
                  <from>
                    <xdr:col>1</xdr:col>
                    <xdr:colOff>66675</xdr:colOff>
                    <xdr:row>6</xdr:row>
                    <xdr:rowOff>190500</xdr:rowOff>
                  </from>
                  <to>
                    <xdr:col>1</xdr:col>
                    <xdr:colOff>371475</xdr:colOff>
                    <xdr:row>8</xdr:row>
                    <xdr:rowOff>28575</xdr:rowOff>
                  </to>
                </anchor>
              </controlPr>
            </control>
          </mc:Choice>
        </mc:AlternateContent>
        <mc:AlternateContent xmlns:mc="http://schemas.openxmlformats.org/markup-compatibility/2006">
          <mc:Choice Requires="x14">
            <control shapeId="68611" r:id="rId6" name="Check Box 3">
              <controlPr defaultSize="0" autoFill="0" autoLine="0" autoPict="0">
                <anchor moveWithCells="1">
                  <from>
                    <xdr:col>8</xdr:col>
                    <xdr:colOff>66675</xdr:colOff>
                    <xdr:row>6</xdr:row>
                    <xdr:rowOff>190500</xdr:rowOff>
                  </from>
                  <to>
                    <xdr:col>8</xdr:col>
                    <xdr:colOff>371475</xdr:colOff>
                    <xdr:row>8</xdr:row>
                    <xdr:rowOff>28575</xdr:rowOff>
                  </to>
                </anchor>
              </controlPr>
            </control>
          </mc:Choice>
        </mc:AlternateContent>
        <mc:AlternateContent xmlns:mc="http://schemas.openxmlformats.org/markup-compatibility/2006">
          <mc:Choice Requires="x14">
            <control shapeId="68612" r:id="rId7" name="Check Box 4">
              <controlPr defaultSize="0" autoFill="0" autoLine="0" autoPict="0">
                <anchor moveWithCells="1">
                  <from>
                    <xdr:col>8</xdr:col>
                    <xdr:colOff>66675</xdr:colOff>
                    <xdr:row>8</xdr:row>
                    <xdr:rowOff>0</xdr:rowOff>
                  </from>
                  <to>
                    <xdr:col>8</xdr:col>
                    <xdr:colOff>371475</xdr:colOff>
                    <xdr:row>9</xdr:row>
                    <xdr:rowOff>19050</xdr:rowOff>
                  </to>
                </anchor>
              </controlPr>
            </control>
          </mc:Choice>
        </mc:AlternateContent>
        <mc:AlternateContent xmlns:mc="http://schemas.openxmlformats.org/markup-compatibility/2006">
          <mc:Choice Requires="x14">
            <control shapeId="68613" r:id="rId8" name="Check Box 5">
              <controlPr defaultSize="0" autoFill="0" autoLine="0" autoPict="0">
                <anchor moveWithCells="1">
                  <from>
                    <xdr:col>11</xdr:col>
                    <xdr:colOff>66675</xdr:colOff>
                    <xdr:row>6</xdr:row>
                    <xdr:rowOff>190500</xdr:rowOff>
                  </from>
                  <to>
                    <xdr:col>11</xdr:col>
                    <xdr:colOff>371475</xdr:colOff>
                    <xdr:row>8</xdr:row>
                    <xdr:rowOff>28575</xdr:rowOff>
                  </to>
                </anchor>
              </controlPr>
            </control>
          </mc:Choice>
        </mc:AlternateContent>
        <mc:AlternateContent xmlns:mc="http://schemas.openxmlformats.org/markup-compatibility/2006">
          <mc:Choice Requires="x14">
            <control shapeId="68614" r:id="rId9" name="Check Box 6">
              <controlPr defaultSize="0" autoFill="0" autoLine="0" autoPict="0">
                <anchor moveWithCells="1">
                  <from>
                    <xdr:col>11</xdr:col>
                    <xdr:colOff>66675</xdr:colOff>
                    <xdr:row>8</xdr:row>
                    <xdr:rowOff>0</xdr:rowOff>
                  </from>
                  <to>
                    <xdr:col>11</xdr:col>
                    <xdr:colOff>371475</xdr:colOff>
                    <xdr:row>9</xdr:row>
                    <xdr:rowOff>19050</xdr:rowOff>
                  </to>
                </anchor>
              </controlPr>
            </control>
          </mc:Choice>
        </mc:AlternateContent>
        <mc:AlternateContent xmlns:mc="http://schemas.openxmlformats.org/markup-compatibility/2006">
          <mc:Choice Requires="x14">
            <control shapeId="68615" r:id="rId10" name="Check Box 7">
              <controlPr defaultSize="0" autoFill="0" autoLine="0" autoPict="0">
                <anchor moveWithCells="1">
                  <from>
                    <xdr:col>1</xdr:col>
                    <xdr:colOff>66675</xdr:colOff>
                    <xdr:row>8</xdr:row>
                    <xdr:rowOff>0</xdr:rowOff>
                  </from>
                  <to>
                    <xdr:col>1</xdr:col>
                    <xdr:colOff>371475</xdr:colOff>
                    <xdr:row>9</xdr:row>
                    <xdr:rowOff>19050</xdr:rowOff>
                  </to>
                </anchor>
              </controlPr>
            </control>
          </mc:Choice>
        </mc:AlternateContent>
        <mc:AlternateContent xmlns:mc="http://schemas.openxmlformats.org/markup-compatibility/2006">
          <mc:Choice Requires="x14">
            <control shapeId="68616" r:id="rId11" name="Check Box 8">
              <controlPr defaultSize="0" autoFill="0" autoLine="0" autoPict="0">
                <anchor moveWithCells="1">
                  <from>
                    <xdr:col>3</xdr:col>
                    <xdr:colOff>76200</xdr:colOff>
                    <xdr:row>26</xdr:row>
                    <xdr:rowOff>9525</xdr:rowOff>
                  </from>
                  <to>
                    <xdr:col>3</xdr:col>
                    <xdr:colOff>381000</xdr:colOff>
                    <xdr:row>27</xdr:row>
                    <xdr:rowOff>9525</xdr:rowOff>
                  </to>
                </anchor>
              </controlPr>
            </control>
          </mc:Choice>
        </mc:AlternateContent>
        <mc:AlternateContent xmlns:mc="http://schemas.openxmlformats.org/markup-compatibility/2006">
          <mc:Choice Requires="x14">
            <control shapeId="68617" r:id="rId12" name="Check Box 9">
              <controlPr defaultSize="0" autoFill="0" autoLine="0" autoPict="0">
                <anchor moveWithCells="1">
                  <from>
                    <xdr:col>6</xdr:col>
                    <xdr:colOff>352425</xdr:colOff>
                    <xdr:row>26</xdr:row>
                    <xdr:rowOff>19050</xdr:rowOff>
                  </from>
                  <to>
                    <xdr:col>7</xdr:col>
                    <xdr:colOff>238125</xdr:colOff>
                    <xdr:row>27</xdr:row>
                    <xdr:rowOff>19050</xdr:rowOff>
                  </to>
                </anchor>
              </controlPr>
            </control>
          </mc:Choice>
        </mc:AlternateContent>
        <mc:AlternateContent xmlns:mc="http://schemas.openxmlformats.org/markup-compatibility/2006">
          <mc:Choice Requires="x14">
            <control shapeId="68618" r:id="rId13" name="Check Box 10">
              <controlPr defaultSize="0" autoFill="0" autoLine="0" autoPict="0">
                <anchor moveWithCells="1">
                  <from>
                    <xdr:col>6</xdr:col>
                    <xdr:colOff>66675</xdr:colOff>
                    <xdr:row>33</xdr:row>
                    <xdr:rowOff>0</xdr:rowOff>
                  </from>
                  <to>
                    <xdr:col>6</xdr:col>
                    <xdr:colOff>371475</xdr:colOff>
                    <xdr:row>34</xdr:row>
                    <xdr:rowOff>0</xdr:rowOff>
                  </to>
                </anchor>
              </controlPr>
            </control>
          </mc:Choice>
        </mc:AlternateContent>
        <mc:AlternateContent xmlns:mc="http://schemas.openxmlformats.org/markup-compatibility/2006">
          <mc:Choice Requires="x14">
            <control shapeId="68619" r:id="rId14" name="Check Box 11">
              <controlPr defaultSize="0" autoFill="0" autoLine="0" autoPict="0">
                <anchor moveWithCells="1">
                  <from>
                    <xdr:col>10</xdr:col>
                    <xdr:colOff>66675</xdr:colOff>
                    <xdr:row>33</xdr:row>
                    <xdr:rowOff>0</xdr:rowOff>
                  </from>
                  <to>
                    <xdr:col>10</xdr:col>
                    <xdr:colOff>371475</xdr:colOff>
                    <xdr:row>34</xdr:row>
                    <xdr:rowOff>0</xdr:rowOff>
                  </to>
                </anchor>
              </controlPr>
            </control>
          </mc:Choice>
        </mc:AlternateContent>
        <mc:AlternateContent xmlns:mc="http://schemas.openxmlformats.org/markup-compatibility/2006">
          <mc:Choice Requires="x14">
            <control shapeId="68620" r:id="rId15" name="Check Box 12">
              <controlPr defaultSize="0" autoFill="0" autoLine="0" autoPict="0">
                <anchor moveWithCells="1">
                  <from>
                    <xdr:col>6</xdr:col>
                    <xdr:colOff>66675</xdr:colOff>
                    <xdr:row>35</xdr:row>
                    <xdr:rowOff>0</xdr:rowOff>
                  </from>
                  <to>
                    <xdr:col>6</xdr:col>
                    <xdr:colOff>371475</xdr:colOff>
                    <xdr:row>36</xdr:row>
                    <xdr:rowOff>0</xdr:rowOff>
                  </to>
                </anchor>
              </controlPr>
            </control>
          </mc:Choice>
        </mc:AlternateContent>
        <mc:AlternateContent xmlns:mc="http://schemas.openxmlformats.org/markup-compatibility/2006">
          <mc:Choice Requires="x14">
            <control shapeId="68621" r:id="rId16" name="Check Box 13">
              <controlPr defaultSize="0" autoFill="0" autoLine="0" autoPict="0">
                <anchor moveWithCells="1">
                  <from>
                    <xdr:col>10</xdr:col>
                    <xdr:colOff>66675</xdr:colOff>
                    <xdr:row>35</xdr:row>
                    <xdr:rowOff>0</xdr:rowOff>
                  </from>
                  <to>
                    <xdr:col>10</xdr:col>
                    <xdr:colOff>371475</xdr:colOff>
                    <xdr:row>36</xdr:row>
                    <xdr:rowOff>0</xdr:rowOff>
                  </to>
                </anchor>
              </controlPr>
            </control>
          </mc:Choice>
        </mc:AlternateContent>
        <mc:AlternateContent xmlns:mc="http://schemas.openxmlformats.org/markup-compatibility/2006">
          <mc:Choice Requires="x14">
            <control shapeId="68622" r:id="rId17" name="Check Box 14">
              <controlPr defaultSize="0" autoFill="0" autoLine="0" autoPict="0">
                <anchor moveWithCells="1">
                  <from>
                    <xdr:col>6</xdr:col>
                    <xdr:colOff>66675</xdr:colOff>
                    <xdr:row>37</xdr:row>
                    <xdr:rowOff>0</xdr:rowOff>
                  </from>
                  <to>
                    <xdr:col>6</xdr:col>
                    <xdr:colOff>371475</xdr:colOff>
                    <xdr:row>38</xdr:row>
                    <xdr:rowOff>0</xdr:rowOff>
                  </to>
                </anchor>
              </controlPr>
            </control>
          </mc:Choice>
        </mc:AlternateContent>
        <mc:AlternateContent xmlns:mc="http://schemas.openxmlformats.org/markup-compatibility/2006">
          <mc:Choice Requires="x14">
            <control shapeId="68623" r:id="rId18" name="Check Box 15">
              <controlPr defaultSize="0" autoFill="0" autoLine="0" autoPict="0">
                <anchor moveWithCells="1">
                  <from>
                    <xdr:col>6</xdr:col>
                    <xdr:colOff>66675</xdr:colOff>
                    <xdr:row>38</xdr:row>
                    <xdr:rowOff>0</xdr:rowOff>
                  </from>
                  <to>
                    <xdr:col>6</xdr:col>
                    <xdr:colOff>371475</xdr:colOff>
                    <xdr:row>39</xdr:row>
                    <xdr:rowOff>0</xdr:rowOff>
                  </to>
                </anchor>
              </controlPr>
            </control>
          </mc:Choice>
        </mc:AlternateContent>
        <mc:AlternateContent xmlns:mc="http://schemas.openxmlformats.org/markup-compatibility/2006">
          <mc:Choice Requires="x14">
            <control shapeId="68624" r:id="rId19" name="Check Box 16">
              <controlPr defaultSize="0" autoFill="0" autoLine="0" autoPict="0">
                <anchor moveWithCells="1">
                  <from>
                    <xdr:col>6</xdr:col>
                    <xdr:colOff>66675</xdr:colOff>
                    <xdr:row>40</xdr:row>
                    <xdr:rowOff>0</xdr:rowOff>
                  </from>
                  <to>
                    <xdr:col>6</xdr:col>
                    <xdr:colOff>371475</xdr:colOff>
                    <xdr:row>41</xdr:row>
                    <xdr:rowOff>0</xdr:rowOff>
                  </to>
                </anchor>
              </controlPr>
            </control>
          </mc:Choice>
        </mc:AlternateContent>
        <mc:AlternateContent xmlns:mc="http://schemas.openxmlformats.org/markup-compatibility/2006">
          <mc:Choice Requires="x14">
            <control shapeId="68625" r:id="rId20" name="Check Box 17">
              <controlPr defaultSize="0" autoFill="0" autoLine="0" autoPict="0">
                <anchor moveWithCells="1">
                  <from>
                    <xdr:col>6</xdr:col>
                    <xdr:colOff>66675</xdr:colOff>
                    <xdr:row>41</xdr:row>
                    <xdr:rowOff>0</xdr:rowOff>
                  </from>
                  <to>
                    <xdr:col>6</xdr:col>
                    <xdr:colOff>371475</xdr:colOff>
                    <xdr:row>42</xdr:row>
                    <xdr:rowOff>0</xdr:rowOff>
                  </to>
                </anchor>
              </controlPr>
            </control>
          </mc:Choice>
        </mc:AlternateContent>
        <mc:AlternateContent xmlns:mc="http://schemas.openxmlformats.org/markup-compatibility/2006">
          <mc:Choice Requires="x14">
            <control shapeId="68626" r:id="rId21" name="Check Box 18">
              <controlPr defaultSize="0" autoFill="0" autoLine="0" autoPict="0">
                <anchor moveWithCells="1">
                  <from>
                    <xdr:col>6</xdr:col>
                    <xdr:colOff>66675</xdr:colOff>
                    <xdr:row>42</xdr:row>
                    <xdr:rowOff>0</xdr:rowOff>
                  </from>
                  <to>
                    <xdr:col>6</xdr:col>
                    <xdr:colOff>371475</xdr:colOff>
                    <xdr:row>43</xdr:row>
                    <xdr:rowOff>0</xdr:rowOff>
                  </to>
                </anchor>
              </controlPr>
            </control>
          </mc:Choice>
        </mc:AlternateContent>
        <mc:AlternateContent xmlns:mc="http://schemas.openxmlformats.org/markup-compatibility/2006">
          <mc:Choice Requires="x14">
            <control shapeId="68627" r:id="rId22" name="Check Box 19">
              <controlPr defaultSize="0" autoFill="0" autoLine="0" autoPict="0">
                <anchor moveWithCells="1">
                  <from>
                    <xdr:col>5</xdr:col>
                    <xdr:colOff>66675</xdr:colOff>
                    <xdr:row>53</xdr:row>
                    <xdr:rowOff>0</xdr:rowOff>
                  </from>
                  <to>
                    <xdr:col>5</xdr:col>
                    <xdr:colOff>295275</xdr:colOff>
                    <xdr:row>54</xdr:row>
                    <xdr:rowOff>0</xdr:rowOff>
                  </to>
                </anchor>
              </controlPr>
            </control>
          </mc:Choice>
        </mc:AlternateContent>
        <mc:AlternateContent xmlns:mc="http://schemas.openxmlformats.org/markup-compatibility/2006">
          <mc:Choice Requires="x14">
            <control shapeId="68628" r:id="rId23" name="Check Box 20">
              <controlPr defaultSize="0" autoFill="0" autoLine="0" autoPict="0">
                <anchor moveWithCells="1">
                  <from>
                    <xdr:col>8</xdr:col>
                    <xdr:colOff>352425</xdr:colOff>
                    <xdr:row>53</xdr:row>
                    <xdr:rowOff>0</xdr:rowOff>
                  </from>
                  <to>
                    <xdr:col>8</xdr:col>
                    <xdr:colOff>581025</xdr:colOff>
                    <xdr:row>54</xdr:row>
                    <xdr:rowOff>0</xdr:rowOff>
                  </to>
                </anchor>
              </controlPr>
            </control>
          </mc:Choice>
        </mc:AlternateContent>
        <mc:AlternateContent xmlns:mc="http://schemas.openxmlformats.org/markup-compatibility/2006">
          <mc:Choice Requires="x14">
            <control shapeId="68629" r:id="rId24" name="Check Box 21">
              <controlPr defaultSize="0" autoFill="0" autoLine="0" autoPict="0">
                <anchor moveWithCells="1">
                  <from>
                    <xdr:col>5</xdr:col>
                    <xdr:colOff>66675</xdr:colOff>
                    <xdr:row>55</xdr:row>
                    <xdr:rowOff>0</xdr:rowOff>
                  </from>
                  <to>
                    <xdr:col>5</xdr:col>
                    <xdr:colOff>295275</xdr:colOff>
                    <xdr:row>56</xdr:row>
                    <xdr:rowOff>0</xdr:rowOff>
                  </to>
                </anchor>
              </controlPr>
            </control>
          </mc:Choice>
        </mc:AlternateContent>
        <mc:AlternateContent xmlns:mc="http://schemas.openxmlformats.org/markup-compatibility/2006">
          <mc:Choice Requires="x14">
            <control shapeId="68630" r:id="rId25" name="Check Box 22">
              <controlPr defaultSize="0" autoFill="0" autoLine="0" autoPict="0">
                <anchor moveWithCells="1">
                  <from>
                    <xdr:col>9</xdr:col>
                    <xdr:colOff>66675</xdr:colOff>
                    <xdr:row>55</xdr:row>
                    <xdr:rowOff>0</xdr:rowOff>
                  </from>
                  <to>
                    <xdr:col>9</xdr:col>
                    <xdr:colOff>295275</xdr:colOff>
                    <xdr:row>56</xdr:row>
                    <xdr:rowOff>0</xdr:rowOff>
                  </to>
                </anchor>
              </controlPr>
            </control>
          </mc:Choice>
        </mc:AlternateContent>
        <mc:AlternateContent xmlns:mc="http://schemas.openxmlformats.org/markup-compatibility/2006">
          <mc:Choice Requires="x14">
            <control shapeId="68631" r:id="rId26" name="Check Box 23">
              <controlPr defaultSize="0" autoFill="0" autoLine="0" autoPict="0">
                <anchor moveWithCells="1">
                  <from>
                    <xdr:col>5</xdr:col>
                    <xdr:colOff>66675</xdr:colOff>
                    <xdr:row>57</xdr:row>
                    <xdr:rowOff>0</xdr:rowOff>
                  </from>
                  <to>
                    <xdr:col>5</xdr:col>
                    <xdr:colOff>295275</xdr:colOff>
                    <xdr:row>58</xdr:row>
                    <xdr:rowOff>0</xdr:rowOff>
                  </to>
                </anchor>
              </controlPr>
            </control>
          </mc:Choice>
        </mc:AlternateContent>
        <mc:AlternateContent xmlns:mc="http://schemas.openxmlformats.org/markup-compatibility/2006">
          <mc:Choice Requires="x14">
            <control shapeId="68632" r:id="rId27" name="Check Box 24">
              <controlPr defaultSize="0" autoFill="0" autoLine="0" autoPict="0">
                <anchor moveWithCells="1">
                  <from>
                    <xdr:col>9</xdr:col>
                    <xdr:colOff>66675</xdr:colOff>
                    <xdr:row>57</xdr:row>
                    <xdr:rowOff>0</xdr:rowOff>
                  </from>
                  <to>
                    <xdr:col>9</xdr:col>
                    <xdr:colOff>295275</xdr:colOff>
                    <xdr:row>58</xdr:row>
                    <xdr:rowOff>0</xdr:rowOff>
                  </to>
                </anchor>
              </controlPr>
            </control>
          </mc:Choice>
        </mc:AlternateContent>
        <mc:AlternateContent xmlns:mc="http://schemas.openxmlformats.org/markup-compatibility/2006">
          <mc:Choice Requires="x14">
            <control shapeId="68633" r:id="rId28" name="Check Box 25">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4" r:id="rId29" name="Check Box 26">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5" r:id="rId30" name="Check Box 27">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6" r:id="rId31" name="Check Box 28">
              <controlPr defaultSize="0" autoFill="0" autoLine="0" autoPict="0">
                <anchor moveWithCells="1">
                  <from>
                    <xdr:col>5</xdr:col>
                    <xdr:colOff>66675</xdr:colOff>
                    <xdr:row>59</xdr:row>
                    <xdr:rowOff>0</xdr:rowOff>
                  </from>
                  <to>
                    <xdr:col>5</xdr:col>
                    <xdr:colOff>295275</xdr:colOff>
                    <xdr:row>60</xdr:row>
                    <xdr:rowOff>0</xdr:rowOff>
                  </to>
                </anchor>
              </controlPr>
            </control>
          </mc:Choice>
        </mc:AlternateContent>
        <mc:AlternateContent xmlns:mc="http://schemas.openxmlformats.org/markup-compatibility/2006">
          <mc:Choice Requires="x14">
            <control shapeId="68637" r:id="rId32" name="Check Box 29">
              <controlPr defaultSize="0" autoFill="0" autoLine="0" autoPict="0">
                <anchor moveWithCells="1">
                  <from>
                    <xdr:col>5</xdr:col>
                    <xdr:colOff>66675</xdr:colOff>
                    <xdr:row>60</xdr:row>
                    <xdr:rowOff>0</xdr:rowOff>
                  </from>
                  <to>
                    <xdr:col>5</xdr:col>
                    <xdr:colOff>295275</xdr:colOff>
                    <xdr:row>60</xdr:row>
                    <xdr:rowOff>180975</xdr:rowOff>
                  </to>
                </anchor>
              </controlPr>
            </control>
          </mc:Choice>
        </mc:AlternateContent>
        <mc:AlternateContent xmlns:mc="http://schemas.openxmlformats.org/markup-compatibility/2006">
          <mc:Choice Requires="x14">
            <control shapeId="68638" r:id="rId33" name="Check Box 30">
              <controlPr defaultSize="0" autoFill="0" autoLine="0" autoPict="0">
                <anchor moveWithCells="1">
                  <from>
                    <xdr:col>5</xdr:col>
                    <xdr:colOff>66675</xdr:colOff>
                    <xdr:row>61</xdr:row>
                    <xdr:rowOff>0</xdr:rowOff>
                  </from>
                  <to>
                    <xdr:col>5</xdr:col>
                    <xdr:colOff>295275</xdr:colOff>
                    <xdr:row>61</xdr:row>
                    <xdr:rowOff>180975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5"/>
  <sheetViews>
    <sheetView workbookViewId="0">
      <selection activeCell="K9" sqref="K9"/>
    </sheetView>
  </sheetViews>
  <sheetFormatPr defaultRowHeight="15" x14ac:dyDescent="0.25"/>
  <cols>
    <col min="1" max="1" width="3.5703125" customWidth="1"/>
    <col min="2" max="2" width="17.42578125" customWidth="1"/>
    <col min="3" max="3" width="11.7109375" style="136" customWidth="1"/>
    <col min="4" max="4" width="14.7109375" customWidth="1"/>
    <col min="5" max="5" width="11.7109375" style="136" customWidth="1"/>
    <col min="6" max="6" width="14.7109375" customWidth="1"/>
    <col min="7" max="7" width="11.7109375" style="136" customWidth="1"/>
    <col min="8" max="8" width="4.42578125" customWidth="1"/>
    <col min="9" max="9" width="13.85546875" customWidth="1"/>
    <col min="11" max="11" width="10.85546875" customWidth="1"/>
    <col min="13" max="13" width="12.7109375" customWidth="1"/>
  </cols>
  <sheetData>
    <row r="1" spans="1:13" ht="15.75" x14ac:dyDescent="0.25">
      <c r="A1" s="135" t="s">
        <v>118</v>
      </c>
    </row>
    <row r="2" spans="1:13" ht="15.75" x14ac:dyDescent="0.25">
      <c r="A2" s="135" t="s">
        <v>119</v>
      </c>
      <c r="B2" s="100" t="s">
        <v>120</v>
      </c>
    </row>
    <row r="4" spans="1:13" x14ac:dyDescent="0.25">
      <c r="B4" s="100" t="s">
        <v>121</v>
      </c>
      <c r="C4" s="136" t="s">
        <v>122</v>
      </c>
      <c r="I4" s="137" t="s">
        <v>123</v>
      </c>
      <c r="J4" s="98" t="s">
        <v>124</v>
      </c>
      <c r="K4" s="98" t="s">
        <v>125</v>
      </c>
      <c r="L4" s="98" t="s">
        <v>126</v>
      </c>
      <c r="M4" s="98" t="s">
        <v>127</v>
      </c>
    </row>
    <row r="5" spans="1:13" s="100" customFormat="1" x14ac:dyDescent="0.25">
      <c r="A5" s="99" t="s">
        <v>128</v>
      </c>
      <c r="B5" s="99" t="s">
        <v>129</v>
      </c>
      <c r="C5" s="138" t="s">
        <v>130</v>
      </c>
      <c r="D5" s="99" t="s">
        <v>131</v>
      </c>
      <c r="E5" s="138" t="s">
        <v>130</v>
      </c>
      <c r="F5" s="99" t="s">
        <v>132</v>
      </c>
      <c r="G5" s="138" t="s">
        <v>130</v>
      </c>
      <c r="I5" s="139" t="s">
        <v>129</v>
      </c>
      <c r="J5" s="140">
        <v>2026</v>
      </c>
      <c r="K5" s="141">
        <v>1982</v>
      </c>
      <c r="L5" s="142">
        <f t="shared" ref="L5:L12" si="0">J5-K5</f>
        <v>44</v>
      </c>
      <c r="M5" s="143">
        <f>(IF(L5&lt;=40,(C6),IF(L5&lt;=60,(C7))))</f>
        <v>2500000</v>
      </c>
    </row>
    <row r="6" spans="1:13" x14ac:dyDescent="0.25">
      <c r="A6" s="98">
        <v>1</v>
      </c>
      <c r="B6" s="98" t="s">
        <v>133</v>
      </c>
      <c r="C6" s="144">
        <v>1500000</v>
      </c>
      <c r="D6" s="98" t="s">
        <v>134</v>
      </c>
      <c r="E6" s="144">
        <v>2000000</v>
      </c>
      <c r="F6" s="98" t="s">
        <v>135</v>
      </c>
      <c r="G6" s="144">
        <v>500000</v>
      </c>
      <c r="I6" s="139" t="s">
        <v>131</v>
      </c>
      <c r="J6" s="140">
        <v>2026</v>
      </c>
      <c r="K6" s="141">
        <v>1973</v>
      </c>
      <c r="L6" s="142">
        <f t="shared" si="0"/>
        <v>53</v>
      </c>
      <c r="M6" s="143">
        <f>(IF(L6&lt;=40,(E6),IF(L6&lt;=60,(E7))))</f>
        <v>3000000</v>
      </c>
    </row>
    <row r="7" spans="1:13" x14ac:dyDescent="0.25">
      <c r="A7" s="98">
        <v>2</v>
      </c>
      <c r="B7" s="98" t="s">
        <v>136</v>
      </c>
      <c r="C7" s="144">
        <v>2500000</v>
      </c>
      <c r="D7" s="98" t="s">
        <v>137</v>
      </c>
      <c r="E7" s="144">
        <v>3000000</v>
      </c>
      <c r="F7" s="98" t="s">
        <v>138</v>
      </c>
      <c r="G7" s="144">
        <v>1000000</v>
      </c>
      <c r="I7" s="139" t="s">
        <v>139</v>
      </c>
      <c r="J7" s="140">
        <v>2026</v>
      </c>
      <c r="K7" s="141">
        <v>1991</v>
      </c>
      <c r="L7" s="142">
        <f t="shared" si="0"/>
        <v>35</v>
      </c>
      <c r="M7" s="143" t="b">
        <f>(IF(L7&lt;=5,(G6),IF(L7&lt;=10,(G7),IF(L7&lt;=15,(G8),IF(L7&lt;=20,(G9))))))</f>
        <v>0</v>
      </c>
    </row>
    <row r="8" spans="1:13" x14ac:dyDescent="0.25">
      <c r="A8" s="98"/>
      <c r="B8" s="98"/>
      <c r="C8" s="144"/>
      <c r="D8" s="98"/>
      <c r="E8" s="144"/>
      <c r="F8" s="98" t="s">
        <v>140</v>
      </c>
      <c r="G8" s="144">
        <v>1500000</v>
      </c>
      <c r="I8" s="139" t="s">
        <v>141</v>
      </c>
      <c r="J8" s="140">
        <v>2026</v>
      </c>
      <c r="K8" s="145">
        <v>1995</v>
      </c>
      <c r="L8" s="142">
        <f t="shared" si="0"/>
        <v>31</v>
      </c>
      <c r="M8" s="143" t="b">
        <f>(IF(L8&lt;=5,(G6),IF(L8&lt;=10,(G7),IF(L8&lt;=15,(G8),IF(L8&lt;=20,(G9))))))</f>
        <v>0</v>
      </c>
    </row>
    <row r="9" spans="1:13" x14ac:dyDescent="0.25">
      <c r="A9" s="98"/>
      <c r="B9" s="98"/>
      <c r="C9" s="144"/>
      <c r="D9" s="98"/>
      <c r="E9" s="144"/>
      <c r="F9" s="98" t="s">
        <v>142</v>
      </c>
      <c r="G9" s="144">
        <v>2000000</v>
      </c>
      <c r="I9" s="139" t="s">
        <v>143</v>
      </c>
      <c r="J9" s="140">
        <v>2026</v>
      </c>
      <c r="K9" s="145"/>
      <c r="L9" s="142">
        <f t="shared" si="0"/>
        <v>2026</v>
      </c>
      <c r="M9" s="146" t="b">
        <f>(IF(L9&lt;=5,(G6),IF(L9&lt;=10,(G7),IF(L9&lt;=15,(G8),IF(L9&lt;=20,(G9))))))</f>
        <v>0</v>
      </c>
    </row>
    <row r="10" spans="1:13" ht="14.1" customHeight="1" x14ac:dyDescent="0.25">
      <c r="A10" s="98"/>
      <c r="B10" s="98"/>
      <c r="C10" s="144"/>
      <c r="D10" s="98"/>
      <c r="E10" s="144"/>
      <c r="F10" s="98"/>
      <c r="G10" s="144"/>
      <c r="I10" s="139" t="s">
        <v>144</v>
      </c>
      <c r="J10" s="140">
        <v>2026</v>
      </c>
      <c r="K10" s="145"/>
      <c r="L10" s="142">
        <f t="shared" si="0"/>
        <v>2026</v>
      </c>
      <c r="M10" s="146" t="b">
        <f>(IF(L10&lt;=5,(G6),IF(L10&lt;=10,(G7),IF(L10&lt;=15,(G8),IF(L10&lt;=20,(G9))))))</f>
        <v>0</v>
      </c>
    </row>
    <row r="11" spans="1:13" ht="14.1" customHeight="1" x14ac:dyDescent="0.25">
      <c r="A11" s="147"/>
      <c r="B11" s="147"/>
      <c r="C11" s="148"/>
      <c r="D11" s="147"/>
      <c r="E11" s="148"/>
      <c r="F11" s="147"/>
      <c r="G11" s="148"/>
      <c r="I11" s="139" t="s">
        <v>145</v>
      </c>
      <c r="J11" s="140">
        <v>2026</v>
      </c>
      <c r="K11" s="145"/>
      <c r="L11" s="142">
        <f t="shared" si="0"/>
        <v>2026</v>
      </c>
      <c r="M11" s="146" t="b">
        <f>(IF(L11&lt;=5,(G6),IF(L11&lt;=10,(G7),IF(L11&lt;=15,(G8),IF(L11&lt;=20,(G9))))))</f>
        <v>0</v>
      </c>
    </row>
    <row r="12" spans="1:13" ht="14.1" customHeight="1" x14ac:dyDescent="0.25">
      <c r="A12" s="147"/>
      <c r="B12" s="147"/>
      <c r="C12" s="148"/>
      <c r="D12" s="147"/>
      <c r="E12" s="148"/>
      <c r="F12" s="147"/>
      <c r="G12" s="148"/>
      <c r="I12" s="139" t="s">
        <v>146</v>
      </c>
      <c r="J12" s="140">
        <v>2026</v>
      </c>
      <c r="K12" s="141"/>
      <c r="L12" s="142">
        <f t="shared" si="0"/>
        <v>2026</v>
      </c>
      <c r="M12" s="146" t="b">
        <f>(IF(L12&lt;=5,(G6),IF(L12&lt;=10,(G7),IF(L12&lt;=15,(G8),IF(L12&lt;=20,(G9))))))</f>
        <v>0</v>
      </c>
    </row>
    <row r="13" spans="1:13" x14ac:dyDescent="0.25">
      <c r="M13" s="149">
        <f>SUM(M5:M12)</f>
        <v>5500000</v>
      </c>
    </row>
    <row r="14" spans="1:13" x14ac:dyDescent="0.25">
      <c r="M14" s="149"/>
    </row>
    <row r="15" spans="1:13" x14ac:dyDescent="0.25">
      <c r="B15" s="100" t="s">
        <v>147</v>
      </c>
      <c r="C15" s="136" t="s">
        <v>122</v>
      </c>
      <c r="I15" s="137" t="s">
        <v>123</v>
      </c>
      <c r="J15" s="98" t="s">
        <v>124</v>
      </c>
      <c r="K15" s="98" t="s">
        <v>125</v>
      </c>
      <c r="L15" s="98" t="s">
        <v>126</v>
      </c>
      <c r="M15" s="98" t="s">
        <v>127</v>
      </c>
    </row>
    <row r="16" spans="1:13" s="100" customFormat="1" x14ac:dyDescent="0.25">
      <c r="A16" s="99" t="s">
        <v>128</v>
      </c>
      <c r="B16" s="99" t="s">
        <v>129</v>
      </c>
      <c r="C16" s="138" t="s">
        <v>130</v>
      </c>
      <c r="D16" s="99" t="s">
        <v>131</v>
      </c>
      <c r="E16" s="138" t="s">
        <v>130</v>
      </c>
      <c r="F16" s="99" t="s">
        <v>132</v>
      </c>
      <c r="G16" s="138" t="s">
        <v>130</v>
      </c>
      <c r="I16" s="139" t="s">
        <v>129</v>
      </c>
      <c r="J16" s="139">
        <v>2026</v>
      </c>
      <c r="K16" s="141">
        <v>1975</v>
      </c>
      <c r="L16" s="142">
        <f t="shared" ref="L16:L23" si="1">J16-K16</f>
        <v>51</v>
      </c>
      <c r="M16" s="143">
        <f>(IF(L16&lt;=40,(C17),IF(L16&lt;=60,(C18))))</f>
        <v>3500000</v>
      </c>
    </row>
    <row r="17" spans="1:13" x14ac:dyDescent="0.25">
      <c r="A17" s="98">
        <v>1</v>
      </c>
      <c r="B17" s="98" t="s">
        <v>133</v>
      </c>
      <c r="C17" s="144">
        <v>2500000</v>
      </c>
      <c r="D17" s="98" t="s">
        <v>134</v>
      </c>
      <c r="E17" s="144">
        <v>3000000</v>
      </c>
      <c r="F17" s="98" t="s">
        <v>135</v>
      </c>
      <c r="G17" s="144">
        <v>1000000</v>
      </c>
      <c r="I17" s="139" t="s">
        <v>131</v>
      </c>
      <c r="J17" s="139">
        <v>2026</v>
      </c>
      <c r="K17" s="141">
        <v>1981</v>
      </c>
      <c r="L17" s="142">
        <f t="shared" si="1"/>
        <v>45</v>
      </c>
      <c r="M17" s="143">
        <f>(IF(L17&lt;=40,(E17),IF(L17&lt;=60,(E18))))</f>
        <v>4000000</v>
      </c>
    </row>
    <row r="18" spans="1:13" x14ac:dyDescent="0.25">
      <c r="A18" s="98">
        <v>2</v>
      </c>
      <c r="B18" s="98" t="s">
        <v>136</v>
      </c>
      <c r="C18" s="144">
        <v>3500000</v>
      </c>
      <c r="D18" s="98" t="s">
        <v>137</v>
      </c>
      <c r="E18" s="144">
        <v>4000000</v>
      </c>
      <c r="F18" s="98" t="s">
        <v>138</v>
      </c>
      <c r="G18" s="144">
        <v>1500000</v>
      </c>
      <c r="I18" s="139" t="s">
        <v>139</v>
      </c>
      <c r="J18" s="139">
        <v>2026</v>
      </c>
      <c r="K18" s="141">
        <v>1998</v>
      </c>
      <c r="L18" s="142">
        <f t="shared" si="1"/>
        <v>28</v>
      </c>
      <c r="M18" s="143" t="b">
        <f>(IF(L18&lt;=5,(G17),IF(L18&lt;=10,(G18),IF(L18&lt;=15,(G19),IF(L18&lt;=20,(G20))))))</f>
        <v>0</v>
      </c>
    </row>
    <row r="19" spans="1:13" x14ac:dyDescent="0.25">
      <c r="A19" s="98"/>
      <c r="B19" s="98"/>
      <c r="C19" s="144"/>
      <c r="D19" s="98"/>
      <c r="E19" s="144"/>
      <c r="F19" s="98" t="s">
        <v>140</v>
      </c>
      <c r="G19" s="144">
        <v>2000000</v>
      </c>
      <c r="I19" s="139" t="s">
        <v>141</v>
      </c>
      <c r="J19" s="139">
        <v>2026</v>
      </c>
      <c r="K19" s="145">
        <v>2008</v>
      </c>
      <c r="L19" s="142">
        <f t="shared" si="1"/>
        <v>18</v>
      </c>
      <c r="M19" s="143">
        <f>(IF(L19&lt;=5,(G17),IF(L19&lt;=10,(G18),IF(L19&lt;=15,(G19),IF(L19&lt;=20,(G20))))))</f>
        <v>2500000</v>
      </c>
    </row>
    <row r="20" spans="1:13" x14ac:dyDescent="0.25">
      <c r="A20" s="98"/>
      <c r="B20" s="98"/>
      <c r="C20" s="144"/>
      <c r="D20" s="98"/>
      <c r="E20" s="144"/>
      <c r="F20" s="98" t="s">
        <v>142</v>
      </c>
      <c r="G20" s="144">
        <v>2500000</v>
      </c>
      <c r="I20" s="139" t="s">
        <v>143</v>
      </c>
      <c r="J20" s="139">
        <v>2026</v>
      </c>
      <c r="K20" s="145"/>
      <c r="L20" s="142">
        <f t="shared" si="1"/>
        <v>2026</v>
      </c>
      <c r="M20" s="146" t="b">
        <f>(IF(L20&lt;=5,(G17),IF(L20&lt;=10,(G18),IF(L20&lt;=15,(G19),IF(L20&lt;=20,(G20))))))</f>
        <v>0</v>
      </c>
    </row>
    <row r="21" spans="1:13" x14ac:dyDescent="0.25">
      <c r="A21" s="98"/>
      <c r="B21" s="98"/>
      <c r="C21" s="144"/>
      <c r="D21" s="98"/>
      <c r="E21" s="144"/>
      <c r="F21" s="98"/>
      <c r="G21" s="144"/>
      <c r="I21" s="139" t="s">
        <v>144</v>
      </c>
      <c r="J21" s="139">
        <v>2026</v>
      </c>
      <c r="K21" s="145"/>
      <c r="L21" s="142">
        <f t="shared" si="1"/>
        <v>2026</v>
      </c>
      <c r="M21" s="146" t="b">
        <f>(IF(L21&lt;=5,(G17),IF(L21&lt;=10,(G18),IF(L21&lt;=15,(G19),IF(L21&lt;=20,(G20))))))</f>
        <v>0</v>
      </c>
    </row>
    <row r="22" spans="1:13" x14ac:dyDescent="0.25">
      <c r="I22" s="139" t="s">
        <v>145</v>
      </c>
      <c r="J22" s="139">
        <v>2026</v>
      </c>
      <c r="K22" s="145"/>
      <c r="L22" s="142">
        <f t="shared" si="1"/>
        <v>2026</v>
      </c>
      <c r="M22" s="146" t="b">
        <f>(IF(L22&lt;=5,(G17),IF(L22&lt;=10,(G18),IF(L22&lt;=15,(G19),IF(L22&lt;=20,(G20))))))</f>
        <v>0</v>
      </c>
    </row>
    <row r="23" spans="1:13" x14ac:dyDescent="0.25">
      <c r="I23" s="139" t="s">
        <v>146</v>
      </c>
      <c r="J23" s="139">
        <v>2026</v>
      </c>
      <c r="K23" s="141"/>
      <c r="L23" s="142">
        <f t="shared" si="1"/>
        <v>2026</v>
      </c>
      <c r="M23" s="146" t="b">
        <f>(IF(L23&lt;=5,(G17),IF(L23&lt;=10,(G18),IF(L23&lt;=15,(G19),IF(L23&lt;=20,(G20))))))</f>
        <v>0</v>
      </c>
    </row>
    <row r="24" spans="1:13" x14ac:dyDescent="0.25">
      <c r="M24" s="149">
        <f>SUM(M16:M23)</f>
        <v>10000000</v>
      </c>
    </row>
    <row r="26" spans="1:13" x14ac:dyDescent="0.25">
      <c r="B26" s="100" t="s">
        <v>148</v>
      </c>
      <c r="C26" s="136" t="s">
        <v>122</v>
      </c>
      <c r="I26" s="137" t="s">
        <v>123</v>
      </c>
      <c r="J26" s="98" t="s">
        <v>124</v>
      </c>
      <c r="K26" s="98" t="s">
        <v>125</v>
      </c>
      <c r="L26" s="98" t="s">
        <v>126</v>
      </c>
      <c r="M26" s="98" t="s">
        <v>127</v>
      </c>
    </row>
    <row r="27" spans="1:13" s="100" customFormat="1" x14ac:dyDescent="0.25">
      <c r="A27" s="99" t="s">
        <v>128</v>
      </c>
      <c r="B27" s="99" t="s">
        <v>129</v>
      </c>
      <c r="C27" s="138" t="s">
        <v>130</v>
      </c>
      <c r="D27" s="99" t="s">
        <v>131</v>
      </c>
      <c r="E27" s="138" t="s">
        <v>130</v>
      </c>
      <c r="F27" s="99" t="s">
        <v>132</v>
      </c>
      <c r="G27" s="138" t="s">
        <v>130</v>
      </c>
      <c r="I27" s="139" t="s">
        <v>129</v>
      </c>
      <c r="J27" s="139">
        <v>2026</v>
      </c>
      <c r="K27" s="141">
        <v>1981</v>
      </c>
      <c r="L27" s="142">
        <f t="shared" ref="L27:L34" si="2">J27-K27</f>
        <v>45</v>
      </c>
      <c r="M27" s="143">
        <f>(IF(L27&lt;=40,(C28),IF(L27&lt;=60,(C29))))</f>
        <v>4000000</v>
      </c>
    </row>
    <row r="28" spans="1:13" x14ac:dyDescent="0.25">
      <c r="A28" s="98">
        <v>1</v>
      </c>
      <c r="B28" s="98" t="s">
        <v>133</v>
      </c>
      <c r="C28" s="144">
        <v>3500000</v>
      </c>
      <c r="D28" s="98" t="s">
        <v>134</v>
      </c>
      <c r="E28" s="144">
        <v>4000000</v>
      </c>
      <c r="F28" s="98" t="s">
        <v>135</v>
      </c>
      <c r="G28" s="144">
        <v>1000000</v>
      </c>
      <c r="I28" s="139" t="s">
        <v>131</v>
      </c>
      <c r="J28" s="139">
        <v>2026</v>
      </c>
      <c r="K28" s="141">
        <v>1982</v>
      </c>
      <c r="L28" s="142">
        <f t="shared" si="2"/>
        <v>44</v>
      </c>
      <c r="M28" s="143">
        <f>(IF(L28&lt;=40,(E28),IF(L28&lt;=60,(E29))))</f>
        <v>4500000</v>
      </c>
    </row>
    <row r="29" spans="1:13" x14ac:dyDescent="0.25">
      <c r="A29" s="98">
        <v>2</v>
      </c>
      <c r="B29" s="98" t="s">
        <v>136</v>
      </c>
      <c r="C29" s="144">
        <v>4000000</v>
      </c>
      <c r="D29" s="98" t="s">
        <v>137</v>
      </c>
      <c r="E29" s="144">
        <v>4500000</v>
      </c>
      <c r="F29" s="98" t="s">
        <v>138</v>
      </c>
      <c r="G29" s="144">
        <v>1500000</v>
      </c>
      <c r="I29" s="139" t="s">
        <v>139</v>
      </c>
      <c r="J29" s="139">
        <v>2026</v>
      </c>
      <c r="K29" s="141">
        <v>2018</v>
      </c>
      <c r="L29" s="142">
        <f t="shared" si="2"/>
        <v>8</v>
      </c>
      <c r="M29" s="143">
        <f>(IF(L29&lt;=5,(G28),IF(L29&lt;=10,(G29),IF(L29&lt;=15,(G30),IF(L29&lt;=20,(G31))))))</f>
        <v>1500000</v>
      </c>
    </row>
    <row r="30" spans="1:13" x14ac:dyDescent="0.25">
      <c r="A30" s="98"/>
      <c r="B30" s="98"/>
      <c r="C30" s="144"/>
      <c r="D30" s="98"/>
      <c r="E30" s="144"/>
      <c r="F30" s="98" t="s">
        <v>140</v>
      </c>
      <c r="G30" s="144">
        <v>2500000</v>
      </c>
      <c r="I30" s="139" t="s">
        <v>141</v>
      </c>
      <c r="J30" s="139">
        <v>2026</v>
      </c>
      <c r="K30" s="145"/>
      <c r="L30" s="142">
        <f t="shared" si="2"/>
        <v>2026</v>
      </c>
      <c r="M30" s="143" t="b">
        <f>(IF(L30&lt;=5,(G28),IF(L30&lt;=10,(G29),IF(L30&lt;=15,(G30),IF(L30&lt;=20,(G31))))))</f>
        <v>0</v>
      </c>
    </row>
    <row r="31" spans="1:13" x14ac:dyDescent="0.25">
      <c r="A31" s="98"/>
      <c r="B31" s="98"/>
      <c r="C31" s="144"/>
      <c r="D31" s="98"/>
      <c r="E31" s="144"/>
      <c r="F31" s="98" t="s">
        <v>142</v>
      </c>
      <c r="G31" s="144">
        <v>3000000</v>
      </c>
      <c r="I31" s="139" t="s">
        <v>143</v>
      </c>
      <c r="J31" s="139">
        <v>2026</v>
      </c>
      <c r="K31" s="145"/>
      <c r="L31" s="142">
        <f t="shared" si="2"/>
        <v>2026</v>
      </c>
      <c r="M31" s="146" t="b">
        <f>(IF(L31&lt;=5,(G28),IF(L31&lt;=10,(G29),IF(L31&lt;=15,(G30),IF(L31&lt;=20,(G31))))))</f>
        <v>0</v>
      </c>
    </row>
    <row r="32" spans="1:13" x14ac:dyDescent="0.25">
      <c r="A32" s="98"/>
      <c r="B32" s="98"/>
      <c r="C32" s="144"/>
      <c r="D32" s="98"/>
      <c r="E32" s="144"/>
      <c r="F32" s="98"/>
      <c r="G32" s="144"/>
      <c r="I32" s="139" t="s">
        <v>144</v>
      </c>
      <c r="J32" s="139">
        <v>2026</v>
      </c>
      <c r="K32" s="145"/>
      <c r="L32" s="142">
        <f t="shared" si="2"/>
        <v>2026</v>
      </c>
      <c r="M32" s="146" t="b">
        <f>(IF(L32&lt;=5,(G28),IF(L32&lt;=10,(G29),IF(L32&lt;=15,(G30),IF(L32&lt;=20,(G31))))))</f>
        <v>0</v>
      </c>
    </row>
    <row r="33" spans="1:13" x14ac:dyDescent="0.25">
      <c r="I33" s="139" t="s">
        <v>145</v>
      </c>
      <c r="J33" s="139">
        <v>2026</v>
      </c>
      <c r="K33" s="145"/>
      <c r="L33" s="142">
        <f t="shared" si="2"/>
        <v>2026</v>
      </c>
      <c r="M33" s="146" t="b">
        <f>(IF(L33&lt;=5,(G28),IF(L33&lt;=10,(G29),IF(L33&lt;=15,(G30),IF(L33&lt;=20,(G31))))))</f>
        <v>0</v>
      </c>
    </row>
    <row r="34" spans="1:13" ht="15.75" thickBot="1" x14ac:dyDescent="0.3">
      <c r="I34" s="139" t="s">
        <v>146</v>
      </c>
      <c r="J34" s="139">
        <v>2026</v>
      </c>
      <c r="K34" s="141"/>
      <c r="L34" s="142">
        <f t="shared" si="2"/>
        <v>2026</v>
      </c>
      <c r="M34" s="150" t="b">
        <f>(IF(L34&lt;=5,(G28),IF(L34&lt;=10,(G29),IF(L34&lt;=15,(G30),IF(L34&lt;=20,(G31))))))</f>
        <v>0</v>
      </c>
    </row>
    <row r="35" spans="1:13" ht="15.75" thickBot="1" x14ac:dyDescent="0.3">
      <c r="M35" s="151">
        <f>SUM(M27:M34)</f>
        <v>10000000</v>
      </c>
    </row>
    <row r="37" spans="1:13" x14ac:dyDescent="0.25">
      <c r="B37" s="100" t="s">
        <v>121</v>
      </c>
      <c r="C37" s="152" t="s">
        <v>149</v>
      </c>
      <c r="I37" s="137" t="s">
        <v>123</v>
      </c>
      <c r="J37" s="98" t="s">
        <v>124</v>
      </c>
      <c r="K37" s="98" t="s">
        <v>125</v>
      </c>
      <c r="L37" s="98" t="s">
        <v>126</v>
      </c>
      <c r="M37" s="98" t="s">
        <v>127</v>
      </c>
    </row>
    <row r="38" spans="1:13" s="155" customFormat="1" x14ac:dyDescent="0.25">
      <c r="A38" s="153" t="s">
        <v>128</v>
      </c>
      <c r="B38" s="153" t="s">
        <v>150</v>
      </c>
      <c r="C38" s="154" t="s">
        <v>130</v>
      </c>
      <c r="D38" s="153" t="s">
        <v>132</v>
      </c>
      <c r="E38" s="154" t="s">
        <v>130</v>
      </c>
      <c r="H38" s="156"/>
      <c r="I38" s="139" t="s">
        <v>150</v>
      </c>
      <c r="J38" s="139">
        <v>2026</v>
      </c>
      <c r="K38" s="141">
        <v>1976</v>
      </c>
      <c r="L38" s="142">
        <f t="shared" ref="L38:L44" si="3">J38-K38</f>
        <v>50</v>
      </c>
      <c r="M38" s="143">
        <f>(IF(L38&lt;=40,(C39),IF(L38&lt;=60,(C40))))</f>
        <v>1500000</v>
      </c>
    </row>
    <row r="39" spans="1:13" x14ac:dyDescent="0.25">
      <c r="A39" s="98">
        <v>1</v>
      </c>
      <c r="B39" s="98" t="s">
        <v>133</v>
      </c>
      <c r="C39" s="144">
        <v>2000000</v>
      </c>
      <c r="D39" s="98" t="s">
        <v>135</v>
      </c>
      <c r="E39" s="144">
        <v>500000</v>
      </c>
      <c r="H39" s="148"/>
      <c r="I39" s="139" t="s">
        <v>139</v>
      </c>
      <c r="J39" s="139">
        <v>2026</v>
      </c>
      <c r="K39" s="141">
        <v>1999</v>
      </c>
      <c r="L39" s="142">
        <f t="shared" si="3"/>
        <v>27</v>
      </c>
      <c r="M39" s="143">
        <f>(IF(L39&lt;=40,(E39),IF(L39&lt;=60,(E40))))</f>
        <v>500000</v>
      </c>
    </row>
    <row r="40" spans="1:13" x14ac:dyDescent="0.25">
      <c r="A40" s="98">
        <v>2</v>
      </c>
      <c r="B40" s="98" t="s">
        <v>151</v>
      </c>
      <c r="C40" s="144">
        <v>1500000</v>
      </c>
      <c r="D40" s="98" t="s">
        <v>138</v>
      </c>
      <c r="E40" s="144">
        <v>500000</v>
      </c>
      <c r="H40" s="148"/>
      <c r="I40" s="139" t="s">
        <v>141</v>
      </c>
      <c r="J40" s="139">
        <v>2026</v>
      </c>
      <c r="K40" s="141">
        <v>2013</v>
      </c>
      <c r="L40" s="142">
        <f t="shared" si="3"/>
        <v>13</v>
      </c>
      <c r="M40" s="143">
        <f>(IF(L40&lt;=40,(E39),IF(L40&lt;=60,(E40))))</f>
        <v>500000</v>
      </c>
    </row>
    <row r="41" spans="1:13" x14ac:dyDescent="0.25">
      <c r="A41" s="147"/>
      <c r="B41" s="147"/>
      <c r="C41" s="148"/>
      <c r="D41" s="147"/>
      <c r="E41" s="148"/>
      <c r="F41" s="147"/>
      <c r="G41" s="148"/>
      <c r="H41" s="147"/>
      <c r="I41" s="139" t="s">
        <v>143</v>
      </c>
      <c r="J41" s="139">
        <v>2026</v>
      </c>
      <c r="K41" s="141"/>
      <c r="L41" s="142">
        <f t="shared" si="3"/>
        <v>2026</v>
      </c>
      <c r="M41" s="143" t="b">
        <f>(IF(L41&lt;=40,(E39),IF(L41&lt;=60,(E40))))</f>
        <v>0</v>
      </c>
    </row>
    <row r="42" spans="1:13" x14ac:dyDescent="0.25">
      <c r="A42" s="147"/>
      <c r="B42" s="147"/>
      <c r="C42" s="148"/>
      <c r="D42" s="147"/>
      <c r="E42" s="148"/>
      <c r="F42" s="147"/>
      <c r="G42" s="148"/>
      <c r="H42" s="147"/>
      <c r="I42" s="139" t="s">
        <v>144</v>
      </c>
      <c r="J42" s="139">
        <v>2026</v>
      </c>
      <c r="K42" s="141"/>
      <c r="L42" s="142">
        <f t="shared" si="3"/>
        <v>2026</v>
      </c>
      <c r="M42" s="143" t="b">
        <f>(IF(L42&lt;=40,(E39),IF(L42&lt;=60,(E40))))</f>
        <v>0</v>
      </c>
    </row>
    <row r="43" spans="1:13" x14ac:dyDescent="0.25">
      <c r="A43" s="147"/>
      <c r="B43" s="147"/>
      <c r="C43" s="148"/>
      <c r="D43" s="147"/>
      <c r="E43" s="148"/>
      <c r="F43" s="147"/>
      <c r="G43" s="148"/>
      <c r="H43" s="147"/>
      <c r="I43" s="139" t="s">
        <v>145</v>
      </c>
      <c r="J43" s="139">
        <v>2026</v>
      </c>
      <c r="K43" s="141"/>
      <c r="L43" s="142">
        <f t="shared" si="3"/>
        <v>2026</v>
      </c>
      <c r="M43" s="143" t="b">
        <f>(IF(L43&lt;=40,(E39),IF(L43&lt;=60,(E40))))</f>
        <v>0</v>
      </c>
    </row>
    <row r="44" spans="1:13" ht="15.75" thickBot="1" x14ac:dyDescent="0.3">
      <c r="A44" s="147"/>
      <c r="B44" s="147"/>
      <c r="C44" s="148"/>
      <c r="D44" s="147"/>
      <c r="E44" s="148"/>
      <c r="F44" s="147"/>
      <c r="G44" s="148"/>
      <c r="H44" s="147"/>
      <c r="I44" s="139" t="s">
        <v>146</v>
      </c>
      <c r="J44" s="139">
        <v>2026</v>
      </c>
      <c r="K44" s="141"/>
      <c r="L44" s="142">
        <f t="shared" si="3"/>
        <v>2026</v>
      </c>
      <c r="M44" s="157" t="b">
        <f>(IF(L44&lt;=40,(E39),IF(L44&lt;=60,(E40))))</f>
        <v>0</v>
      </c>
    </row>
    <row r="45" spans="1:13" ht="15.75" thickBot="1" x14ac:dyDescent="0.3">
      <c r="A45" s="147"/>
      <c r="B45" s="147"/>
      <c r="C45" s="148"/>
      <c r="D45" s="147"/>
      <c r="E45" s="148"/>
      <c r="F45" s="147"/>
      <c r="G45" s="148"/>
      <c r="H45" s="147"/>
      <c r="I45" s="148"/>
      <c r="M45" s="158">
        <f>SUM(M38:M44)</f>
        <v>2500000</v>
      </c>
    </row>
    <row r="46" spans="1:13" x14ac:dyDescent="0.25">
      <c r="A46" s="147"/>
      <c r="B46" s="147"/>
      <c r="C46" s="148"/>
      <c r="D46" s="147"/>
      <c r="E46" s="148"/>
      <c r="F46" s="147"/>
      <c r="G46" s="148"/>
      <c r="H46" s="147"/>
      <c r="I46" s="148"/>
    </row>
    <row r="47" spans="1:13" x14ac:dyDescent="0.25">
      <c r="A47" s="147"/>
      <c r="B47" s="100" t="s">
        <v>121</v>
      </c>
      <c r="C47" s="159" t="s">
        <v>152</v>
      </c>
      <c r="D47" s="147"/>
      <c r="E47" s="148"/>
      <c r="F47" s="147"/>
      <c r="G47" s="148"/>
      <c r="H47" s="147"/>
      <c r="I47" s="137" t="s">
        <v>123</v>
      </c>
      <c r="J47" s="98" t="s">
        <v>124</v>
      </c>
      <c r="K47" s="98" t="s">
        <v>125</v>
      </c>
      <c r="L47" s="98" t="s">
        <v>126</v>
      </c>
      <c r="M47" s="98" t="s">
        <v>127</v>
      </c>
    </row>
    <row r="48" spans="1:13" x14ac:dyDescent="0.25">
      <c r="A48" s="153" t="s">
        <v>128</v>
      </c>
      <c r="B48" s="160" t="s">
        <v>153</v>
      </c>
      <c r="C48" s="154" t="s">
        <v>130</v>
      </c>
      <c r="D48" s="160" t="s">
        <v>132</v>
      </c>
      <c r="E48" s="161" t="s">
        <v>130</v>
      </c>
      <c r="F48" s="147"/>
      <c r="G48" s="148"/>
      <c r="H48" s="147"/>
      <c r="I48" s="139" t="s">
        <v>153</v>
      </c>
      <c r="J48" s="139">
        <v>2026</v>
      </c>
      <c r="K48" s="141"/>
      <c r="L48" s="142">
        <f t="shared" ref="L48:L54" si="4">J48-K48</f>
        <v>2026</v>
      </c>
      <c r="M48" s="143" t="b">
        <f>(IF(L48&lt;=40,(C49),IF(L48&lt;=60,(C50))))</f>
        <v>0</v>
      </c>
    </row>
    <row r="49" spans="1:13" x14ac:dyDescent="0.25">
      <c r="A49" s="98">
        <v>1</v>
      </c>
      <c r="B49" s="98" t="s">
        <v>154</v>
      </c>
      <c r="C49" s="144">
        <v>2500000</v>
      </c>
      <c r="D49" s="98" t="s">
        <v>135</v>
      </c>
      <c r="E49" s="144">
        <v>1000000</v>
      </c>
      <c r="F49" s="147"/>
      <c r="G49" s="148"/>
      <c r="H49" s="147"/>
      <c r="I49" s="139" t="s">
        <v>139</v>
      </c>
      <c r="J49" s="139">
        <v>2026</v>
      </c>
      <c r="K49" s="141"/>
      <c r="L49" s="142">
        <f t="shared" si="4"/>
        <v>2026</v>
      </c>
      <c r="M49" s="143" t="b">
        <f>(IF(L49&lt;=40,(E49),IF(L49&lt;=60,(E50))))</f>
        <v>0</v>
      </c>
    </row>
    <row r="50" spans="1:13" x14ac:dyDescent="0.25">
      <c r="A50" s="98">
        <v>2</v>
      </c>
      <c r="B50" s="98" t="s">
        <v>155</v>
      </c>
      <c r="C50" s="144">
        <v>2000000</v>
      </c>
      <c r="D50" s="98" t="s">
        <v>138</v>
      </c>
      <c r="E50" s="144">
        <v>1500000</v>
      </c>
      <c r="F50" s="147"/>
      <c r="G50" s="148"/>
      <c r="H50" s="147"/>
      <c r="I50" s="139" t="s">
        <v>141</v>
      </c>
      <c r="J50" s="139">
        <v>2026</v>
      </c>
      <c r="K50" s="141"/>
      <c r="L50" s="142">
        <f t="shared" si="4"/>
        <v>2026</v>
      </c>
      <c r="M50" s="143" t="b">
        <f>(IF(L50&lt;=40,(E49),IF(L50&lt;=60,(E50))))</f>
        <v>0</v>
      </c>
    </row>
    <row r="51" spans="1:13" x14ac:dyDescent="0.25">
      <c r="A51" s="147"/>
      <c r="B51" s="147"/>
      <c r="C51" s="148"/>
      <c r="D51" s="147"/>
      <c r="E51" s="148"/>
      <c r="F51" s="147"/>
      <c r="G51" s="148"/>
      <c r="H51" s="147"/>
      <c r="I51" s="139" t="s">
        <v>143</v>
      </c>
      <c r="J51" s="139">
        <v>2026</v>
      </c>
      <c r="K51" s="141"/>
      <c r="L51" s="142">
        <f t="shared" si="4"/>
        <v>2026</v>
      </c>
      <c r="M51" s="143" t="b">
        <f>(IF(L51&lt;=40,(E49),IF(L51&lt;=60,(E50))))</f>
        <v>0</v>
      </c>
    </row>
    <row r="52" spans="1:13" x14ac:dyDescent="0.25">
      <c r="A52" s="147"/>
      <c r="B52" s="147"/>
      <c r="C52" s="148"/>
      <c r="D52" s="147"/>
      <c r="E52" s="148"/>
      <c r="F52" s="147"/>
      <c r="G52" s="148"/>
      <c r="H52" s="147"/>
      <c r="I52" s="139" t="s">
        <v>144</v>
      </c>
      <c r="J52" s="139">
        <v>2026</v>
      </c>
      <c r="K52" s="141"/>
      <c r="L52" s="142">
        <f t="shared" si="4"/>
        <v>2026</v>
      </c>
      <c r="M52" s="143" t="b">
        <f>(IF(L52&lt;=40,(E49),IF(L52&lt;=60,(E50))))</f>
        <v>0</v>
      </c>
    </row>
    <row r="53" spans="1:13" x14ac:dyDescent="0.25">
      <c r="A53" s="147"/>
      <c r="B53" s="147"/>
      <c r="C53" s="148"/>
      <c r="D53" s="147"/>
      <c r="E53" s="148"/>
      <c r="F53" s="147"/>
      <c r="G53" s="148"/>
      <c r="H53" s="147"/>
      <c r="I53" s="139" t="s">
        <v>145</v>
      </c>
      <c r="J53" s="139">
        <v>2026</v>
      </c>
      <c r="K53" s="141"/>
      <c r="L53" s="142">
        <f t="shared" si="4"/>
        <v>2026</v>
      </c>
      <c r="M53" s="143" t="b">
        <f>(IF(L53&lt;=40,(E49),IF(L53&lt;=60,(E50))))</f>
        <v>0</v>
      </c>
    </row>
    <row r="54" spans="1:13" ht="15.75" thickBot="1" x14ac:dyDescent="0.3">
      <c r="A54" s="147"/>
      <c r="B54" s="147"/>
      <c r="C54" s="148"/>
      <c r="D54" s="147"/>
      <c r="E54" s="148"/>
      <c r="F54" s="147"/>
      <c r="G54" s="148"/>
      <c r="H54" s="147"/>
      <c r="I54" s="139" t="s">
        <v>146</v>
      </c>
      <c r="J54" s="139">
        <v>2026</v>
      </c>
      <c r="K54" s="141"/>
      <c r="L54" s="142">
        <f t="shared" si="4"/>
        <v>2026</v>
      </c>
      <c r="M54" s="157" t="b">
        <f>(IF(L54&lt;=40,(E49),IF(L54&lt;=60,(E50))))</f>
        <v>0</v>
      </c>
    </row>
    <row r="55" spans="1:13" ht="15.75" thickBot="1" x14ac:dyDescent="0.3">
      <c r="A55" s="147"/>
      <c r="B55" s="147"/>
      <c r="C55" s="148"/>
      <c r="D55" s="147"/>
      <c r="E55" s="148"/>
      <c r="F55" s="147"/>
      <c r="G55" s="148"/>
      <c r="H55" s="147"/>
      <c r="I55" s="148"/>
      <c r="M55" s="158">
        <f>SUM(M48:M54)</f>
        <v>0</v>
      </c>
    </row>
    <row r="56" spans="1:13" x14ac:dyDescent="0.25">
      <c r="A56" s="147"/>
      <c r="B56" s="147"/>
      <c r="C56" s="148"/>
      <c r="D56" s="147"/>
      <c r="E56" s="148"/>
      <c r="F56" s="147"/>
      <c r="G56" s="148"/>
      <c r="H56" s="147"/>
      <c r="I56" s="147"/>
    </row>
    <row r="57" spans="1:13" x14ac:dyDescent="0.25">
      <c r="B57" s="100" t="s">
        <v>147</v>
      </c>
      <c r="I57" s="137" t="s">
        <v>123</v>
      </c>
      <c r="J57" s="98" t="s">
        <v>124</v>
      </c>
      <c r="K57" s="98" t="s">
        <v>125</v>
      </c>
      <c r="L57" s="98" t="s">
        <v>126</v>
      </c>
      <c r="M57" s="98" t="s">
        <v>127</v>
      </c>
    </row>
    <row r="58" spans="1:13" s="155" customFormat="1" x14ac:dyDescent="0.25">
      <c r="A58" s="153" t="s">
        <v>128</v>
      </c>
      <c r="B58" s="153" t="s">
        <v>150</v>
      </c>
      <c r="C58" s="154" t="s">
        <v>130</v>
      </c>
      <c r="D58" s="153" t="s">
        <v>132</v>
      </c>
      <c r="E58" s="154" t="s">
        <v>130</v>
      </c>
      <c r="H58" s="156"/>
      <c r="I58" s="139" t="s">
        <v>150</v>
      </c>
      <c r="J58" s="139">
        <v>2026</v>
      </c>
      <c r="K58" s="141"/>
      <c r="L58" s="142">
        <f t="shared" ref="L58:L64" si="5">J58-K58</f>
        <v>2026</v>
      </c>
      <c r="M58" s="143" t="b">
        <f>(IF(L58&lt;=40,(C59),IF(L58&lt;=60,(C60))))</f>
        <v>0</v>
      </c>
    </row>
    <row r="59" spans="1:13" x14ac:dyDescent="0.25">
      <c r="A59" s="98">
        <v>1</v>
      </c>
      <c r="B59" s="98" t="s">
        <v>133</v>
      </c>
      <c r="C59" s="144">
        <v>3000000</v>
      </c>
      <c r="D59" s="98" t="s">
        <v>135</v>
      </c>
      <c r="E59" s="144">
        <v>1000000</v>
      </c>
      <c r="H59" s="148"/>
      <c r="I59" s="139" t="s">
        <v>139</v>
      </c>
      <c r="J59" s="139">
        <v>2026</v>
      </c>
      <c r="K59" s="141"/>
      <c r="L59" s="142">
        <f t="shared" si="5"/>
        <v>2026</v>
      </c>
      <c r="M59" s="143" t="b">
        <f>(IF(L59&lt;=40,(E59),IF(L59&lt;=60,(E60))))</f>
        <v>0</v>
      </c>
    </row>
    <row r="60" spans="1:13" x14ac:dyDescent="0.25">
      <c r="A60" s="98">
        <v>2</v>
      </c>
      <c r="B60" s="98" t="s">
        <v>151</v>
      </c>
      <c r="C60" s="144">
        <v>2000000</v>
      </c>
      <c r="D60" s="98" t="s">
        <v>138</v>
      </c>
      <c r="E60" s="144">
        <v>1000000</v>
      </c>
      <c r="H60" s="148"/>
      <c r="I60" s="139" t="s">
        <v>141</v>
      </c>
      <c r="J60" s="139">
        <v>2026</v>
      </c>
      <c r="K60" s="141"/>
      <c r="L60" s="142">
        <f t="shared" si="5"/>
        <v>2026</v>
      </c>
      <c r="M60" s="143" t="b">
        <f>(IF(L60&lt;=40,(E59),IF(L60&lt;=60,(E60))))</f>
        <v>0</v>
      </c>
    </row>
    <row r="61" spans="1:13" x14ac:dyDescent="0.25">
      <c r="I61" s="139" t="s">
        <v>143</v>
      </c>
      <c r="J61" s="139">
        <v>2026</v>
      </c>
      <c r="K61" s="141"/>
      <c r="L61" s="142">
        <f t="shared" si="5"/>
        <v>2026</v>
      </c>
      <c r="M61" s="143" t="b">
        <f>(IF(L61&lt;=40,(E59),IF(L61&lt;=60,(E60))))</f>
        <v>0</v>
      </c>
    </row>
    <row r="62" spans="1:13" x14ac:dyDescent="0.25">
      <c r="I62" s="139" t="s">
        <v>144</v>
      </c>
      <c r="J62" s="139">
        <v>2026</v>
      </c>
      <c r="K62" s="141"/>
      <c r="L62" s="142">
        <f t="shared" si="5"/>
        <v>2026</v>
      </c>
      <c r="M62" s="143" t="b">
        <f>(IF(L62&lt;=40,(E59),IF(L62&lt;=60,(E60))))</f>
        <v>0</v>
      </c>
    </row>
    <row r="63" spans="1:13" x14ac:dyDescent="0.25">
      <c r="I63" s="139" t="s">
        <v>145</v>
      </c>
      <c r="J63" s="139">
        <v>2026</v>
      </c>
      <c r="K63" s="141"/>
      <c r="L63" s="142">
        <f t="shared" si="5"/>
        <v>2026</v>
      </c>
      <c r="M63" s="143" t="b">
        <f>(IF(L63&lt;=40,(E59),IF(L63&lt;=60,(E60))))</f>
        <v>0</v>
      </c>
    </row>
    <row r="64" spans="1:13" ht="15.75" thickBot="1" x14ac:dyDescent="0.3">
      <c r="I64" s="139" t="s">
        <v>146</v>
      </c>
      <c r="J64" s="139">
        <v>2026</v>
      </c>
      <c r="K64" s="141"/>
      <c r="L64" s="142">
        <f t="shared" si="5"/>
        <v>2026</v>
      </c>
      <c r="M64" s="157" t="b">
        <f>(IF(L64&lt;=40,(E59),IF(L64&lt;=60,(E60))))</f>
        <v>0</v>
      </c>
    </row>
    <row r="65" spans="1:13" ht="15.75" thickBot="1" x14ac:dyDescent="0.3">
      <c r="M65" s="158">
        <f>SUM(M58:M64)</f>
        <v>0</v>
      </c>
    </row>
    <row r="67" spans="1:13" x14ac:dyDescent="0.25">
      <c r="B67" s="100" t="s">
        <v>147</v>
      </c>
      <c r="C67" s="159" t="s">
        <v>152</v>
      </c>
      <c r="I67" s="137" t="s">
        <v>123</v>
      </c>
      <c r="J67" s="98" t="s">
        <v>124</v>
      </c>
      <c r="K67" s="98" t="s">
        <v>125</v>
      </c>
      <c r="L67" s="98" t="s">
        <v>126</v>
      </c>
      <c r="M67" s="98" t="s">
        <v>127</v>
      </c>
    </row>
    <row r="68" spans="1:13" x14ac:dyDescent="0.25">
      <c r="A68" s="153" t="s">
        <v>128</v>
      </c>
      <c r="B68" s="160" t="s">
        <v>153</v>
      </c>
      <c r="C68" s="154" t="s">
        <v>130</v>
      </c>
      <c r="D68" s="160" t="s">
        <v>132</v>
      </c>
      <c r="E68" s="161" t="s">
        <v>130</v>
      </c>
      <c r="I68" s="139" t="s">
        <v>153</v>
      </c>
      <c r="J68" s="139">
        <v>2026</v>
      </c>
      <c r="K68" s="141"/>
      <c r="L68" s="142">
        <f t="shared" ref="L68:L74" si="6">J68-K68</f>
        <v>2026</v>
      </c>
      <c r="M68" s="143" t="b">
        <f>(IF(L68&lt;=40,(C69),IF(L68&lt;=60,(C70))))</f>
        <v>0</v>
      </c>
    </row>
    <row r="69" spans="1:13" x14ac:dyDescent="0.25">
      <c r="A69" s="98">
        <v>1</v>
      </c>
      <c r="B69" s="98" t="s">
        <v>154</v>
      </c>
      <c r="C69" s="144">
        <v>3500000</v>
      </c>
      <c r="D69" s="98" t="s">
        <v>135</v>
      </c>
      <c r="E69" s="144">
        <v>2000000</v>
      </c>
      <c r="I69" s="139" t="s">
        <v>139</v>
      </c>
      <c r="J69" s="139">
        <v>2026</v>
      </c>
      <c r="K69" s="141"/>
      <c r="L69" s="142">
        <f t="shared" si="6"/>
        <v>2026</v>
      </c>
      <c r="M69" s="143" t="b">
        <f>(IF(L69&lt;=40,(E69),IF(L69&lt;=60,(E70))))</f>
        <v>0</v>
      </c>
    </row>
    <row r="70" spans="1:13" x14ac:dyDescent="0.25">
      <c r="A70" s="98">
        <v>2</v>
      </c>
      <c r="B70" s="98" t="s">
        <v>155</v>
      </c>
      <c r="C70" s="144">
        <v>2500000</v>
      </c>
      <c r="D70" s="98" t="s">
        <v>138</v>
      </c>
      <c r="E70" s="144">
        <v>2500000</v>
      </c>
      <c r="I70" s="139" t="s">
        <v>141</v>
      </c>
      <c r="J70" s="139">
        <v>2026</v>
      </c>
      <c r="K70" s="141"/>
      <c r="L70" s="142">
        <f t="shared" si="6"/>
        <v>2026</v>
      </c>
      <c r="M70" s="143" t="b">
        <f>(IF(L70&lt;=40,(E69),IF(L70&lt;=60,(E70))))</f>
        <v>0</v>
      </c>
    </row>
    <row r="71" spans="1:13" x14ac:dyDescent="0.25">
      <c r="I71" s="139" t="s">
        <v>143</v>
      </c>
      <c r="J71" s="139">
        <v>2026</v>
      </c>
      <c r="K71" s="141"/>
      <c r="L71" s="142">
        <f t="shared" si="6"/>
        <v>2026</v>
      </c>
      <c r="M71" s="143" t="b">
        <f>(IF(L71&lt;=40,(E69),IF(L71&lt;=60,(E70))))</f>
        <v>0</v>
      </c>
    </row>
    <row r="72" spans="1:13" x14ac:dyDescent="0.25">
      <c r="I72" s="139" t="s">
        <v>144</v>
      </c>
      <c r="J72" s="139">
        <v>2026</v>
      </c>
      <c r="K72" s="141"/>
      <c r="L72" s="142">
        <f t="shared" si="6"/>
        <v>2026</v>
      </c>
      <c r="M72" s="143" t="b">
        <f>(IF(L72&lt;=40,(E69),IF(L72&lt;=60,(E70))))</f>
        <v>0</v>
      </c>
    </row>
    <row r="73" spans="1:13" x14ac:dyDescent="0.25">
      <c r="I73" s="139" t="s">
        <v>145</v>
      </c>
      <c r="J73" s="139">
        <v>2026</v>
      </c>
      <c r="K73" s="141"/>
      <c r="L73" s="142">
        <f t="shared" si="6"/>
        <v>2026</v>
      </c>
      <c r="M73" s="143" t="b">
        <f>(IF(L73&lt;=40,(E69),IF(L73&lt;=60,(E70))))</f>
        <v>0</v>
      </c>
    </row>
    <row r="74" spans="1:13" ht="15.75" thickBot="1" x14ac:dyDescent="0.3">
      <c r="I74" s="139" t="s">
        <v>146</v>
      </c>
      <c r="J74" s="139">
        <v>2026</v>
      </c>
      <c r="K74" s="141"/>
      <c r="L74" s="142">
        <f t="shared" si="6"/>
        <v>2026</v>
      </c>
      <c r="M74" s="157" t="b">
        <f>(IF(L74&lt;=40,(E69),IF(L74&lt;=60,(E70))))</f>
        <v>0</v>
      </c>
    </row>
    <row r="75" spans="1:13" ht="15.75" thickBot="1" x14ac:dyDescent="0.3">
      <c r="I75" s="129"/>
      <c r="J75" s="129"/>
      <c r="K75" s="129"/>
      <c r="L75" s="4"/>
      <c r="M75" s="158">
        <f>SUM(M68:M74)</f>
        <v>0</v>
      </c>
    </row>
    <row r="76" spans="1:13" x14ac:dyDescent="0.25">
      <c r="I76" s="129"/>
      <c r="J76" s="129"/>
      <c r="K76" s="129"/>
      <c r="L76" s="4"/>
      <c r="M76" s="162"/>
    </row>
    <row r="77" spans="1:13" x14ac:dyDescent="0.25">
      <c r="B77" s="100" t="s">
        <v>148</v>
      </c>
      <c r="I77" s="137" t="s">
        <v>123</v>
      </c>
      <c r="J77" s="98" t="s">
        <v>124</v>
      </c>
      <c r="K77" s="98" t="s">
        <v>125</v>
      </c>
      <c r="L77" s="98" t="s">
        <v>126</v>
      </c>
      <c r="M77" s="98" t="s">
        <v>127</v>
      </c>
    </row>
    <row r="78" spans="1:13" s="155" customFormat="1" x14ac:dyDescent="0.25">
      <c r="A78" s="153" t="s">
        <v>128</v>
      </c>
      <c r="B78" s="153" t="s">
        <v>150</v>
      </c>
      <c r="C78" s="154" t="s">
        <v>130</v>
      </c>
      <c r="D78" s="153" t="s">
        <v>132</v>
      </c>
      <c r="E78" s="154" t="s">
        <v>130</v>
      </c>
      <c r="H78" s="156"/>
      <c r="I78" s="139" t="s">
        <v>150</v>
      </c>
      <c r="J78" s="139">
        <v>2026</v>
      </c>
      <c r="K78" s="141"/>
      <c r="L78" s="142">
        <f t="shared" ref="L78:L84" si="7">J78-K78</f>
        <v>2026</v>
      </c>
      <c r="M78" s="143" t="b">
        <f>(IF(L78&lt;=40,(C79),IF(L78&lt;=60,(C80))))</f>
        <v>0</v>
      </c>
    </row>
    <row r="79" spans="1:13" x14ac:dyDescent="0.25">
      <c r="A79" s="98">
        <v>1</v>
      </c>
      <c r="B79" s="98" t="s">
        <v>133</v>
      </c>
      <c r="C79" s="144">
        <v>3500000</v>
      </c>
      <c r="D79" s="98" t="s">
        <v>135</v>
      </c>
      <c r="E79" s="144">
        <v>1000000</v>
      </c>
      <c r="H79" s="148"/>
      <c r="I79" s="139" t="s">
        <v>139</v>
      </c>
      <c r="J79" s="139">
        <v>2026</v>
      </c>
      <c r="K79" s="141"/>
      <c r="L79" s="142">
        <f t="shared" si="7"/>
        <v>2026</v>
      </c>
      <c r="M79" s="143" t="b">
        <f>(IF(L79&lt;=40,(E79),IF(L79&lt;=60,(E80))))</f>
        <v>0</v>
      </c>
    </row>
    <row r="80" spans="1:13" x14ac:dyDescent="0.25">
      <c r="A80" s="98">
        <v>2</v>
      </c>
      <c r="B80" s="98" t="s">
        <v>151</v>
      </c>
      <c r="C80" s="144">
        <v>2500000</v>
      </c>
      <c r="D80" s="98" t="s">
        <v>138</v>
      </c>
      <c r="E80" s="144">
        <v>1000000</v>
      </c>
      <c r="H80" s="148"/>
      <c r="I80" s="139" t="s">
        <v>141</v>
      </c>
      <c r="J80" s="139">
        <v>2026</v>
      </c>
      <c r="K80" s="141"/>
      <c r="L80" s="142">
        <f t="shared" si="7"/>
        <v>2026</v>
      </c>
      <c r="M80" s="143" t="b">
        <f>(IF(L80&lt;=40,(E79),IF(L80&lt;=60,(E80))))</f>
        <v>0</v>
      </c>
    </row>
    <row r="81" spans="1:13" x14ac:dyDescent="0.25">
      <c r="I81" s="139" t="s">
        <v>143</v>
      </c>
      <c r="J81" s="139">
        <v>2026</v>
      </c>
      <c r="K81" s="141"/>
      <c r="L81" s="142">
        <f t="shared" si="7"/>
        <v>2026</v>
      </c>
      <c r="M81" s="143" t="b">
        <f>(IF(L81&lt;=40,(E79),IF(L81&lt;=60,(E80))))</f>
        <v>0</v>
      </c>
    </row>
    <row r="82" spans="1:13" x14ac:dyDescent="0.25">
      <c r="I82" s="139" t="s">
        <v>144</v>
      </c>
      <c r="J82" s="139">
        <v>2026</v>
      </c>
      <c r="K82" s="141"/>
      <c r="L82" s="142">
        <f t="shared" si="7"/>
        <v>2026</v>
      </c>
      <c r="M82" s="143" t="b">
        <f>(IF(L82&lt;=40,(E79),IF(L82&lt;=60,(E80))))</f>
        <v>0</v>
      </c>
    </row>
    <row r="83" spans="1:13" x14ac:dyDescent="0.25">
      <c r="I83" s="139" t="s">
        <v>145</v>
      </c>
      <c r="J83" s="139">
        <v>2026</v>
      </c>
      <c r="K83" s="141"/>
      <c r="L83" s="142">
        <f t="shared" si="7"/>
        <v>2026</v>
      </c>
      <c r="M83" s="143" t="b">
        <f>(IF(L83&lt;=40,(E79),IF(L83&lt;=60,(E80))))</f>
        <v>0</v>
      </c>
    </row>
    <row r="84" spans="1:13" ht="15.75" thickBot="1" x14ac:dyDescent="0.3">
      <c r="I84" s="139" t="s">
        <v>146</v>
      </c>
      <c r="J84" s="139">
        <v>2026</v>
      </c>
      <c r="K84" s="141"/>
      <c r="L84" s="142">
        <f t="shared" si="7"/>
        <v>2026</v>
      </c>
      <c r="M84" s="157" t="b">
        <f>(IF(L84&lt;=40,(E79),IF(L84&lt;=60,(E80))))</f>
        <v>0</v>
      </c>
    </row>
    <row r="85" spans="1:13" ht="15.75" thickBot="1" x14ac:dyDescent="0.3">
      <c r="M85" s="158">
        <f>SUM(M78:M84)</f>
        <v>0</v>
      </c>
    </row>
    <row r="87" spans="1:13" x14ac:dyDescent="0.25">
      <c r="B87" s="100" t="s">
        <v>148</v>
      </c>
      <c r="C87" s="159" t="s">
        <v>152</v>
      </c>
      <c r="I87" s="137" t="s">
        <v>123</v>
      </c>
      <c r="J87" s="98" t="s">
        <v>124</v>
      </c>
      <c r="K87" s="98" t="s">
        <v>125</v>
      </c>
      <c r="L87" s="98" t="s">
        <v>126</v>
      </c>
      <c r="M87" s="98" t="s">
        <v>127</v>
      </c>
    </row>
    <row r="88" spans="1:13" x14ac:dyDescent="0.25">
      <c r="A88" s="153" t="s">
        <v>128</v>
      </c>
      <c r="B88" s="160" t="s">
        <v>153</v>
      </c>
      <c r="C88" s="154" t="s">
        <v>130</v>
      </c>
      <c r="D88" s="160" t="s">
        <v>132</v>
      </c>
      <c r="E88" s="161" t="s">
        <v>130</v>
      </c>
      <c r="I88" s="139" t="s">
        <v>153</v>
      </c>
      <c r="J88" s="139">
        <v>2026</v>
      </c>
      <c r="K88" s="141"/>
      <c r="L88" s="142">
        <f t="shared" ref="L88:L94" si="8">J88-K88</f>
        <v>2026</v>
      </c>
      <c r="M88" s="143" t="b">
        <f>(IF(L88&lt;=40,(C89),IF(L88&lt;=60,(C90))))</f>
        <v>0</v>
      </c>
    </row>
    <row r="89" spans="1:13" x14ac:dyDescent="0.25">
      <c r="A89" s="98">
        <v>1</v>
      </c>
      <c r="B89" s="98" t="s">
        <v>154</v>
      </c>
      <c r="C89" s="144">
        <v>4000000</v>
      </c>
      <c r="D89" s="98" t="s">
        <v>135</v>
      </c>
      <c r="E89" s="144">
        <v>2500000</v>
      </c>
      <c r="I89" s="139" t="s">
        <v>139</v>
      </c>
      <c r="J89" s="139">
        <v>2026</v>
      </c>
      <c r="K89" s="141"/>
      <c r="L89" s="142">
        <f t="shared" si="8"/>
        <v>2026</v>
      </c>
      <c r="M89" s="143" t="b">
        <f>(IF(L89&lt;=40,(E89),IF(L89&lt;=60,(E90))))</f>
        <v>0</v>
      </c>
    </row>
    <row r="90" spans="1:13" x14ac:dyDescent="0.25">
      <c r="A90" s="98">
        <v>2</v>
      </c>
      <c r="B90" s="98" t="s">
        <v>155</v>
      </c>
      <c r="C90" s="144">
        <v>3500000</v>
      </c>
      <c r="D90" s="98" t="s">
        <v>138</v>
      </c>
      <c r="E90" s="144">
        <v>3000000</v>
      </c>
      <c r="I90" s="139" t="s">
        <v>141</v>
      </c>
      <c r="J90" s="139">
        <v>2026</v>
      </c>
      <c r="K90" s="141"/>
      <c r="L90" s="142">
        <f t="shared" si="8"/>
        <v>2026</v>
      </c>
      <c r="M90" s="143" t="b">
        <f>(IF(L90&lt;=40,(E89),IF(L90&lt;=60,(E90))))</f>
        <v>0</v>
      </c>
    </row>
    <row r="91" spans="1:13" x14ac:dyDescent="0.25">
      <c r="I91" s="139" t="s">
        <v>143</v>
      </c>
      <c r="J91" s="139">
        <v>2026</v>
      </c>
      <c r="K91" s="141"/>
      <c r="L91" s="142">
        <f t="shared" si="8"/>
        <v>2026</v>
      </c>
      <c r="M91" s="143" t="b">
        <f>(IF(L91&lt;=40,(E89),IF(L91&lt;=60,(E90))))</f>
        <v>0</v>
      </c>
    </row>
    <row r="92" spans="1:13" x14ac:dyDescent="0.25">
      <c r="I92" s="139" t="s">
        <v>144</v>
      </c>
      <c r="J92" s="139">
        <v>2026</v>
      </c>
      <c r="K92" s="141"/>
      <c r="L92" s="142">
        <f t="shared" si="8"/>
        <v>2026</v>
      </c>
      <c r="M92" s="143" t="b">
        <f>(IF(L92&lt;=40,(E89),IF(L92&lt;=60,(E90))))</f>
        <v>0</v>
      </c>
    </row>
    <row r="93" spans="1:13" x14ac:dyDescent="0.25">
      <c r="I93" s="139" t="s">
        <v>145</v>
      </c>
      <c r="J93" s="139">
        <v>2026</v>
      </c>
      <c r="K93" s="141"/>
      <c r="L93" s="142">
        <f t="shared" si="8"/>
        <v>2026</v>
      </c>
      <c r="M93" s="143" t="b">
        <f>(IF(L93&lt;=40,(E89),IF(L93&lt;=60,(E90))))</f>
        <v>0</v>
      </c>
    </row>
    <row r="94" spans="1:13" ht="15.75" thickBot="1" x14ac:dyDescent="0.3">
      <c r="I94" s="139" t="s">
        <v>146</v>
      </c>
      <c r="J94" s="139">
        <v>2026</v>
      </c>
      <c r="K94" s="141"/>
      <c r="L94" s="142">
        <f t="shared" si="8"/>
        <v>2026</v>
      </c>
      <c r="M94" s="157" t="b">
        <f>(IF(L94&lt;=40,(E89),IF(L94&lt;=60,(E90))))</f>
        <v>0</v>
      </c>
    </row>
    <row r="95" spans="1:13" ht="15.75" thickBot="1" x14ac:dyDescent="0.3">
      <c r="I95" s="129"/>
      <c r="J95" s="129"/>
      <c r="K95" s="129"/>
      <c r="L95" s="4"/>
      <c r="M95" s="158">
        <f>SUM(M88:M94)</f>
        <v>0</v>
      </c>
    </row>
  </sheetData>
  <pageMargins left="0.7" right="0.7" top="0.75" bottom="0.75" header="0.3" footer="0.3"/>
  <pageSetup paperSize="9"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topLeftCell="A52" workbookViewId="0">
      <selection activeCell="J12" sqref="J12"/>
    </sheetView>
  </sheetViews>
  <sheetFormatPr defaultRowHeight="15" x14ac:dyDescent="0.25"/>
  <cols>
    <col min="1" max="1" width="3.85546875" style="132" bestFit="1" customWidth="1"/>
    <col min="2" max="2" width="27.7109375" customWidth="1"/>
    <col min="3" max="4" width="12.7109375" customWidth="1"/>
    <col min="5" max="5" width="13.85546875" customWidth="1"/>
    <col min="6" max="6" width="15.140625" style="163" customWidth="1"/>
  </cols>
  <sheetData>
    <row r="1" spans="1:6" x14ac:dyDescent="0.25">
      <c r="A1" s="155" t="s">
        <v>156</v>
      </c>
      <c r="B1" s="100" t="s">
        <v>157</v>
      </c>
    </row>
    <row r="3" spans="1:6" s="134" customFormat="1" ht="15.75" x14ac:dyDescent="0.25">
      <c r="A3" s="164" t="s">
        <v>128</v>
      </c>
      <c r="B3" s="165" t="s">
        <v>158</v>
      </c>
      <c r="C3" s="326" t="s">
        <v>159</v>
      </c>
      <c r="D3" s="327"/>
      <c r="E3" s="328"/>
      <c r="F3" s="165" t="s">
        <v>160</v>
      </c>
    </row>
    <row r="4" spans="1:6" x14ac:dyDescent="0.25">
      <c r="A4" s="166">
        <v>1</v>
      </c>
      <c r="B4" s="98" t="s">
        <v>161</v>
      </c>
      <c r="C4" s="322" t="s">
        <v>162</v>
      </c>
      <c r="D4" s="323"/>
      <c r="E4" s="324"/>
      <c r="F4" s="167">
        <v>0.1</v>
      </c>
    </row>
    <row r="5" spans="1:6" x14ac:dyDescent="0.25">
      <c r="A5" s="166"/>
      <c r="B5" s="98"/>
      <c r="C5" s="322" t="s">
        <v>163</v>
      </c>
      <c r="D5" s="323"/>
      <c r="E5" s="324"/>
      <c r="F5" s="167">
        <v>0.08</v>
      </c>
    </row>
    <row r="6" spans="1:6" x14ac:dyDescent="0.25">
      <c r="A6" s="166"/>
      <c r="B6" s="98"/>
      <c r="C6" s="322" t="s">
        <v>164</v>
      </c>
      <c r="D6" s="323"/>
      <c r="E6" s="324"/>
      <c r="F6" s="167">
        <v>0.05</v>
      </c>
    </row>
    <row r="7" spans="1:6" x14ac:dyDescent="0.25">
      <c r="A7" s="166"/>
      <c r="B7" s="98"/>
      <c r="C7" s="322"/>
      <c r="D7" s="323"/>
      <c r="E7" s="324"/>
      <c r="F7" s="168"/>
    </row>
    <row r="8" spans="1:6" x14ac:dyDescent="0.25">
      <c r="A8" s="166">
        <v>2</v>
      </c>
      <c r="B8" s="98" t="s">
        <v>165</v>
      </c>
      <c r="C8" s="322" t="s">
        <v>166</v>
      </c>
      <c r="D8" s="323"/>
      <c r="E8" s="324"/>
      <c r="F8" s="167">
        <v>0.2</v>
      </c>
    </row>
    <row r="9" spans="1:6" x14ac:dyDescent="0.25">
      <c r="A9" s="166"/>
      <c r="B9" s="98"/>
      <c r="C9" s="322" t="s">
        <v>167</v>
      </c>
      <c r="D9" s="323"/>
      <c r="E9" s="324"/>
      <c r="F9" s="167">
        <v>0.17</v>
      </c>
    </row>
    <row r="10" spans="1:6" x14ac:dyDescent="0.25">
      <c r="A10" s="166"/>
      <c r="B10" s="98"/>
      <c r="C10" s="322" t="s">
        <v>164</v>
      </c>
      <c r="D10" s="323"/>
      <c r="E10" s="324"/>
      <c r="F10" s="167">
        <v>0.15</v>
      </c>
    </row>
    <row r="11" spans="1:6" x14ac:dyDescent="0.25">
      <c r="A11" s="166"/>
      <c r="B11" s="98"/>
      <c r="C11" s="322"/>
      <c r="D11" s="323"/>
      <c r="E11" s="324"/>
      <c r="F11" s="167"/>
    </row>
    <row r="12" spans="1:6" x14ac:dyDescent="0.25">
      <c r="A12" s="166"/>
      <c r="B12" s="98"/>
      <c r="C12" s="322"/>
      <c r="D12" s="323"/>
      <c r="E12" s="324"/>
      <c r="F12" s="168"/>
    </row>
    <row r="13" spans="1:6" x14ac:dyDescent="0.25">
      <c r="A13" s="166">
        <v>3</v>
      </c>
      <c r="B13" s="98" t="s">
        <v>114</v>
      </c>
      <c r="C13" s="322" t="s">
        <v>168</v>
      </c>
      <c r="D13" s="323"/>
      <c r="E13" s="324"/>
      <c r="F13" s="169">
        <v>300000</v>
      </c>
    </row>
    <row r="14" spans="1:6" x14ac:dyDescent="0.25">
      <c r="A14" s="166"/>
      <c r="B14" s="98"/>
      <c r="C14" s="322" t="s">
        <v>169</v>
      </c>
      <c r="D14" s="323"/>
      <c r="E14" s="324"/>
      <c r="F14" s="169">
        <v>350000</v>
      </c>
    </row>
    <row r="15" spans="1:6" x14ac:dyDescent="0.25">
      <c r="A15" s="166"/>
      <c r="B15" s="98"/>
      <c r="C15" s="322" t="s">
        <v>170</v>
      </c>
      <c r="D15" s="323"/>
      <c r="E15" s="324"/>
      <c r="F15" s="169">
        <v>400000</v>
      </c>
    </row>
    <row r="16" spans="1:6" ht="15.75" thickBot="1" x14ac:dyDescent="0.3">
      <c r="A16" s="166"/>
      <c r="B16" s="82"/>
      <c r="C16" s="329"/>
      <c r="D16" s="330"/>
      <c r="E16" s="331"/>
      <c r="F16" s="170"/>
    </row>
    <row r="17" spans="1:6" x14ac:dyDescent="0.25">
      <c r="A17" s="133"/>
      <c r="B17" s="332" t="s">
        <v>171</v>
      </c>
      <c r="C17" s="333"/>
      <c r="D17" s="333"/>
      <c r="E17" s="333"/>
      <c r="F17" s="334"/>
    </row>
    <row r="18" spans="1:6" x14ac:dyDescent="0.25">
      <c r="A18" s="133"/>
      <c r="B18" s="335" t="s">
        <v>172</v>
      </c>
      <c r="C18" s="337" t="s">
        <v>173</v>
      </c>
      <c r="D18" s="338"/>
      <c r="E18" s="338"/>
      <c r="F18" s="339"/>
    </row>
    <row r="19" spans="1:6" x14ac:dyDescent="0.25">
      <c r="A19" s="133"/>
      <c r="B19" s="336"/>
      <c r="C19" s="99" t="s">
        <v>174</v>
      </c>
      <c r="D19" s="99" t="s">
        <v>175</v>
      </c>
      <c r="E19" s="99" t="s">
        <v>176</v>
      </c>
      <c r="F19" s="171" t="s">
        <v>177</v>
      </c>
    </row>
    <row r="20" spans="1:6" x14ac:dyDescent="0.25">
      <c r="A20" s="133"/>
      <c r="B20" s="172" t="s">
        <v>168</v>
      </c>
      <c r="C20" s="99">
        <v>2</v>
      </c>
      <c r="D20" s="99">
        <v>2</v>
      </c>
      <c r="E20" s="99">
        <v>3</v>
      </c>
      <c r="F20" s="171">
        <v>3</v>
      </c>
    </row>
    <row r="21" spans="1:6" x14ac:dyDescent="0.25">
      <c r="A21" s="133"/>
      <c r="B21" s="172" t="s">
        <v>169</v>
      </c>
      <c r="C21" s="99">
        <v>2</v>
      </c>
      <c r="D21" s="99">
        <v>2</v>
      </c>
      <c r="E21" s="99">
        <v>3</v>
      </c>
      <c r="F21" s="171">
        <v>3</v>
      </c>
    </row>
    <row r="22" spans="1:6" ht="15.75" thickBot="1" x14ac:dyDescent="0.3">
      <c r="A22" s="133"/>
      <c r="B22" s="173" t="s">
        <v>170</v>
      </c>
      <c r="C22" s="174">
        <v>1</v>
      </c>
      <c r="D22" s="174">
        <v>1</v>
      </c>
      <c r="E22" s="174">
        <v>2</v>
      </c>
      <c r="F22" s="175">
        <v>2</v>
      </c>
    </row>
    <row r="23" spans="1:6" x14ac:dyDescent="0.25">
      <c r="A23" s="166"/>
      <c r="B23" s="176"/>
      <c r="C23" s="176"/>
      <c r="D23" s="176"/>
      <c r="E23" s="176"/>
      <c r="F23" s="177"/>
    </row>
    <row r="24" spans="1:6" x14ac:dyDescent="0.25">
      <c r="A24" s="166">
        <v>4</v>
      </c>
      <c r="B24" s="98" t="s">
        <v>178</v>
      </c>
      <c r="C24" s="322" t="s">
        <v>166</v>
      </c>
      <c r="D24" s="323"/>
      <c r="E24" s="324"/>
      <c r="F24" s="167">
        <v>0.1</v>
      </c>
    </row>
    <row r="25" spans="1:6" x14ac:dyDescent="0.25">
      <c r="A25" s="166"/>
      <c r="B25" s="98"/>
      <c r="C25" s="322" t="s">
        <v>167</v>
      </c>
      <c r="D25" s="323"/>
      <c r="E25" s="324"/>
      <c r="F25" s="167">
        <v>0.08</v>
      </c>
    </row>
    <row r="26" spans="1:6" x14ac:dyDescent="0.25">
      <c r="A26" s="166"/>
      <c r="B26" s="98"/>
      <c r="C26" s="322" t="s">
        <v>179</v>
      </c>
      <c r="D26" s="323"/>
      <c r="E26" s="324"/>
      <c r="F26" s="167">
        <v>0.05</v>
      </c>
    </row>
    <row r="27" spans="1:6" x14ac:dyDescent="0.25">
      <c r="A27" s="166"/>
      <c r="B27" s="98"/>
      <c r="C27" s="322"/>
      <c r="D27" s="323"/>
      <c r="E27" s="324"/>
      <c r="F27" s="168"/>
    </row>
    <row r="28" spans="1:6" x14ac:dyDescent="0.25">
      <c r="A28" s="166">
        <v>5</v>
      </c>
      <c r="B28" s="98" t="s">
        <v>180</v>
      </c>
      <c r="C28" s="322" t="s">
        <v>181</v>
      </c>
      <c r="D28" s="323"/>
      <c r="E28" s="324"/>
      <c r="F28" s="167">
        <v>0.3</v>
      </c>
    </row>
    <row r="29" spans="1:6" x14ac:dyDescent="0.25">
      <c r="A29" s="166"/>
      <c r="B29" s="98"/>
      <c r="C29" s="322"/>
      <c r="D29" s="323"/>
      <c r="E29" s="324"/>
      <c r="F29" s="168"/>
    </row>
    <row r="30" spans="1:6" x14ac:dyDescent="0.25">
      <c r="A30" s="166">
        <v>6</v>
      </c>
      <c r="B30" s="98" t="s">
        <v>182</v>
      </c>
      <c r="C30" s="322" t="s">
        <v>166</v>
      </c>
      <c r="D30" s="323"/>
      <c r="E30" s="324"/>
      <c r="F30" s="167">
        <v>0.35</v>
      </c>
    </row>
    <row r="31" spans="1:6" x14ac:dyDescent="0.25">
      <c r="A31" s="166"/>
      <c r="B31" s="98"/>
      <c r="C31" s="322" t="s">
        <v>167</v>
      </c>
      <c r="D31" s="323"/>
      <c r="E31" s="324"/>
      <c r="F31" s="167">
        <v>0.25</v>
      </c>
    </row>
    <row r="32" spans="1:6" x14ac:dyDescent="0.25">
      <c r="A32" s="166"/>
      <c r="B32" s="98"/>
      <c r="C32" s="322" t="s">
        <v>179</v>
      </c>
      <c r="D32" s="323"/>
      <c r="E32" s="324"/>
      <c r="F32" s="167">
        <v>0.2</v>
      </c>
    </row>
    <row r="33" spans="1:6" x14ac:dyDescent="0.25">
      <c r="A33" s="166"/>
      <c r="B33" s="98"/>
      <c r="C33" s="322"/>
      <c r="D33" s="323"/>
      <c r="E33" s="324"/>
      <c r="F33" s="168"/>
    </row>
    <row r="34" spans="1:6" x14ac:dyDescent="0.25">
      <c r="A34" s="166">
        <v>7</v>
      </c>
      <c r="B34" s="98" t="s">
        <v>183</v>
      </c>
      <c r="C34" s="322" t="s">
        <v>184</v>
      </c>
      <c r="D34" s="323"/>
      <c r="E34" s="324"/>
      <c r="F34" s="167">
        <v>0.15</v>
      </c>
    </row>
    <row r="35" spans="1:6" x14ac:dyDescent="0.25">
      <c r="A35" s="166"/>
      <c r="B35" s="98"/>
      <c r="C35" s="322"/>
      <c r="D35" s="323"/>
      <c r="E35" s="324"/>
      <c r="F35" s="168"/>
    </row>
    <row r="36" spans="1:6" x14ac:dyDescent="0.25">
      <c r="A36" s="166">
        <v>8</v>
      </c>
      <c r="B36" s="98" t="s">
        <v>185</v>
      </c>
      <c r="C36" s="322" t="s">
        <v>186</v>
      </c>
      <c r="D36" s="323"/>
      <c r="E36" s="324"/>
      <c r="F36" s="178">
        <v>350000</v>
      </c>
    </row>
    <row r="37" spans="1:6" x14ac:dyDescent="0.25">
      <c r="A37" s="166"/>
      <c r="B37" s="98"/>
      <c r="C37" s="322" t="s">
        <v>187</v>
      </c>
      <c r="D37" s="323"/>
      <c r="E37" s="324"/>
      <c r="F37" s="178">
        <v>200000</v>
      </c>
    </row>
    <row r="38" spans="1:6" x14ac:dyDescent="0.25">
      <c r="A38" s="166"/>
      <c r="B38" s="98"/>
      <c r="C38" s="322" t="s">
        <v>188</v>
      </c>
      <c r="D38" s="323"/>
      <c r="E38" s="324"/>
      <c r="F38" s="178">
        <v>200000</v>
      </c>
    </row>
    <row r="39" spans="1:6" x14ac:dyDescent="0.25">
      <c r="A39" s="166"/>
      <c r="B39" s="98"/>
      <c r="C39" s="322" t="s">
        <v>189</v>
      </c>
      <c r="D39" s="323"/>
      <c r="E39" s="324"/>
      <c r="F39" s="178">
        <v>200000</v>
      </c>
    </row>
    <row r="40" spans="1:6" x14ac:dyDescent="0.25">
      <c r="A40" s="166"/>
      <c r="B40" s="98"/>
      <c r="C40" s="322" t="s">
        <v>190</v>
      </c>
      <c r="D40" s="323"/>
      <c r="E40" s="324"/>
      <c r="F40" s="178">
        <v>200000</v>
      </c>
    </row>
    <row r="41" spans="1:6" x14ac:dyDescent="0.25">
      <c r="A41" s="166"/>
      <c r="B41" s="98"/>
      <c r="C41" s="322" t="s">
        <v>191</v>
      </c>
      <c r="D41" s="323"/>
      <c r="E41" s="324"/>
      <c r="F41" s="178">
        <v>150000</v>
      </c>
    </row>
    <row r="42" spans="1:6" x14ac:dyDescent="0.25">
      <c r="A42" s="166"/>
      <c r="B42" s="98"/>
      <c r="C42" s="322" t="s">
        <v>192</v>
      </c>
      <c r="D42" s="323"/>
      <c r="E42" s="324"/>
      <c r="F42" s="178">
        <v>250000</v>
      </c>
    </row>
    <row r="43" spans="1:6" x14ac:dyDescent="0.25">
      <c r="A43" s="166"/>
      <c r="B43" s="98"/>
      <c r="C43" s="322" t="s">
        <v>193</v>
      </c>
      <c r="D43" s="323"/>
      <c r="E43" s="324"/>
      <c r="F43" s="178">
        <v>200000</v>
      </c>
    </row>
    <row r="44" spans="1:6" x14ac:dyDescent="0.25">
      <c r="A44" s="166"/>
      <c r="B44" s="98"/>
      <c r="C44" s="322"/>
      <c r="D44" s="323"/>
      <c r="E44" s="324"/>
      <c r="F44" s="178"/>
    </row>
    <row r="45" spans="1:6" x14ac:dyDescent="0.25">
      <c r="A45" s="166">
        <v>9</v>
      </c>
      <c r="B45" s="98" t="s">
        <v>194</v>
      </c>
      <c r="C45" s="322" t="s">
        <v>195</v>
      </c>
      <c r="D45" s="323"/>
      <c r="E45" s="324"/>
      <c r="F45" s="178">
        <v>500000</v>
      </c>
    </row>
    <row r="46" spans="1:6" x14ac:dyDescent="0.25">
      <c r="A46" s="166"/>
      <c r="B46" s="98"/>
      <c r="C46" s="322" t="s">
        <v>196</v>
      </c>
      <c r="D46" s="323"/>
      <c r="E46" s="324"/>
      <c r="F46" s="178">
        <v>700000</v>
      </c>
    </row>
    <row r="47" spans="1:6" x14ac:dyDescent="0.25">
      <c r="A47" s="166"/>
      <c r="B47" s="98"/>
      <c r="C47" s="321" t="s">
        <v>197</v>
      </c>
      <c r="D47" s="321"/>
      <c r="E47" s="321"/>
      <c r="F47" s="178">
        <v>1200000</v>
      </c>
    </row>
    <row r="48" spans="1:6" s="147" customFormat="1" x14ac:dyDescent="0.25">
      <c r="A48" s="179"/>
      <c r="C48" s="325"/>
      <c r="D48" s="325"/>
      <c r="E48" s="325"/>
      <c r="F48" s="180"/>
    </row>
    <row r="49" spans="1:6" s="147" customFormat="1" x14ac:dyDescent="0.25">
      <c r="A49" s="179"/>
      <c r="C49" s="181"/>
      <c r="D49" s="181"/>
      <c r="E49" s="181"/>
      <c r="F49" s="180"/>
    </row>
    <row r="50" spans="1:6" s="147" customFormat="1" x14ac:dyDescent="0.25">
      <c r="A50" s="179"/>
      <c r="C50" s="181"/>
      <c r="D50" s="181"/>
      <c r="E50" s="181"/>
      <c r="F50" s="180"/>
    </row>
    <row r="51" spans="1:6" s="147" customFormat="1" x14ac:dyDescent="0.25">
      <c r="A51" s="179"/>
      <c r="C51" s="181"/>
      <c r="D51" s="181"/>
      <c r="E51" s="181"/>
      <c r="F51" s="180"/>
    </row>
    <row r="52" spans="1:6" s="134" customFormat="1" ht="15.75" x14ac:dyDescent="0.25">
      <c r="A52" s="164" t="s">
        <v>128</v>
      </c>
      <c r="B52" s="165" t="s">
        <v>158</v>
      </c>
      <c r="C52" s="326" t="s">
        <v>159</v>
      </c>
      <c r="D52" s="327"/>
      <c r="E52" s="328"/>
      <c r="F52" s="165" t="s">
        <v>160</v>
      </c>
    </row>
    <row r="53" spans="1:6" x14ac:dyDescent="0.25">
      <c r="A53" s="166">
        <v>10</v>
      </c>
      <c r="B53" s="98" t="s">
        <v>198</v>
      </c>
      <c r="C53" s="321" t="s">
        <v>199</v>
      </c>
      <c r="D53" s="321"/>
      <c r="E53" s="321"/>
      <c r="F53" s="178">
        <v>6000000</v>
      </c>
    </row>
    <row r="54" spans="1:6" x14ac:dyDescent="0.25">
      <c r="A54" s="166"/>
      <c r="B54" s="98"/>
      <c r="C54" s="322" t="s">
        <v>200</v>
      </c>
      <c r="D54" s="323"/>
      <c r="E54" s="324"/>
      <c r="F54" s="178">
        <v>9000000</v>
      </c>
    </row>
    <row r="55" spans="1:6" x14ac:dyDescent="0.25">
      <c r="A55" s="166"/>
      <c r="B55" s="98"/>
      <c r="C55" s="322" t="s">
        <v>201</v>
      </c>
      <c r="D55" s="323"/>
      <c r="E55" s="324"/>
      <c r="F55" s="178">
        <v>12000000</v>
      </c>
    </row>
    <row r="56" spans="1:6" x14ac:dyDescent="0.25">
      <c r="A56" s="166"/>
      <c r="B56" s="98"/>
      <c r="C56" s="322" t="s">
        <v>202</v>
      </c>
      <c r="D56" s="323"/>
      <c r="E56" s="324"/>
      <c r="F56" s="178">
        <v>15000000</v>
      </c>
    </row>
    <row r="57" spans="1:6" x14ac:dyDescent="0.25">
      <c r="A57" s="166"/>
      <c r="B57" s="98"/>
      <c r="C57" s="322" t="s">
        <v>203</v>
      </c>
      <c r="D57" s="323"/>
      <c r="E57" s="324"/>
      <c r="F57" s="178">
        <v>18000000</v>
      </c>
    </row>
    <row r="58" spans="1:6" x14ac:dyDescent="0.25">
      <c r="A58" s="166"/>
      <c r="B58" s="98"/>
      <c r="C58" s="322"/>
      <c r="D58" s="323"/>
      <c r="E58" s="324"/>
      <c r="F58" s="168"/>
    </row>
    <row r="59" spans="1:6" x14ac:dyDescent="0.25">
      <c r="A59" s="166">
        <v>11</v>
      </c>
      <c r="B59" s="98" t="s">
        <v>204</v>
      </c>
      <c r="C59" s="322" t="s">
        <v>205</v>
      </c>
      <c r="D59" s="323"/>
      <c r="E59" s="324"/>
      <c r="F59" s="167">
        <v>0.25</v>
      </c>
    </row>
    <row r="60" spans="1:6" x14ac:dyDescent="0.25">
      <c r="A60" s="166"/>
      <c r="B60" s="98"/>
      <c r="C60" s="322" t="s">
        <v>206</v>
      </c>
      <c r="D60" s="323"/>
      <c r="E60" s="324"/>
      <c r="F60" s="167">
        <v>0.2</v>
      </c>
    </row>
    <row r="61" spans="1:6" x14ac:dyDescent="0.25">
      <c r="A61" s="166"/>
      <c r="B61" s="98"/>
      <c r="C61" s="322"/>
      <c r="D61" s="323"/>
      <c r="E61" s="324"/>
      <c r="F61" s="168"/>
    </row>
    <row r="62" spans="1:6" x14ac:dyDescent="0.25">
      <c r="A62" s="166">
        <v>12</v>
      </c>
      <c r="B62" s="98" t="s">
        <v>207</v>
      </c>
      <c r="C62" s="322" t="s">
        <v>208</v>
      </c>
      <c r="D62" s="323"/>
      <c r="E62" s="324"/>
      <c r="F62" s="168" t="s">
        <v>209</v>
      </c>
    </row>
    <row r="63" spans="1:6" x14ac:dyDescent="0.25">
      <c r="A63" s="166"/>
      <c r="B63" s="98"/>
      <c r="C63" s="322" t="s">
        <v>210</v>
      </c>
      <c r="D63" s="323"/>
      <c r="E63" s="324"/>
      <c r="F63" s="168" t="s">
        <v>211</v>
      </c>
    </row>
    <row r="64" spans="1:6" x14ac:dyDescent="0.25">
      <c r="A64" s="166"/>
      <c r="B64" s="98"/>
      <c r="C64" s="322" t="s">
        <v>212</v>
      </c>
      <c r="D64" s="323"/>
      <c r="E64" s="324"/>
      <c r="F64" s="168" t="s">
        <v>211</v>
      </c>
    </row>
    <row r="65" spans="1:6" x14ac:dyDescent="0.25">
      <c r="A65" s="166"/>
      <c r="B65" s="98"/>
      <c r="C65" s="322" t="s">
        <v>213</v>
      </c>
      <c r="D65" s="323"/>
      <c r="E65" s="324"/>
      <c r="F65" s="168" t="s">
        <v>211</v>
      </c>
    </row>
    <row r="66" spans="1:6" x14ac:dyDescent="0.25">
      <c r="A66" s="166"/>
      <c r="B66" s="98"/>
      <c r="C66" s="322" t="s">
        <v>214</v>
      </c>
      <c r="D66" s="323"/>
      <c r="E66" s="324"/>
      <c r="F66" s="168" t="s">
        <v>211</v>
      </c>
    </row>
    <row r="67" spans="1:6" x14ac:dyDescent="0.25">
      <c r="A67" s="166"/>
      <c r="B67" s="98"/>
      <c r="C67" s="322"/>
      <c r="D67" s="323"/>
      <c r="E67" s="324"/>
      <c r="F67" s="168"/>
    </row>
    <row r="68" spans="1:6" x14ac:dyDescent="0.25">
      <c r="A68" s="166">
        <v>13</v>
      </c>
      <c r="B68" s="98" t="s">
        <v>215</v>
      </c>
      <c r="C68" s="322" t="s">
        <v>216</v>
      </c>
      <c r="D68" s="323"/>
      <c r="E68" s="324"/>
      <c r="F68" s="168" t="s">
        <v>217</v>
      </c>
    </row>
    <row r="69" spans="1:6" x14ac:dyDescent="0.25">
      <c r="A69" s="166"/>
      <c r="B69" s="98"/>
      <c r="C69" s="322" t="s">
        <v>218</v>
      </c>
      <c r="D69" s="323"/>
      <c r="E69" s="324"/>
      <c r="F69" s="168" t="s">
        <v>219</v>
      </c>
    </row>
    <row r="70" spans="1:6" x14ac:dyDescent="0.25">
      <c r="A70" s="166"/>
      <c r="B70" s="98"/>
      <c r="C70" s="322" t="s">
        <v>220</v>
      </c>
      <c r="D70" s="323"/>
      <c r="E70" s="324"/>
      <c r="F70" s="168" t="s">
        <v>219</v>
      </c>
    </row>
    <row r="71" spans="1:6" x14ac:dyDescent="0.25">
      <c r="A71" s="166"/>
      <c r="B71" s="98"/>
      <c r="C71" s="322" t="s">
        <v>221</v>
      </c>
      <c r="D71" s="323"/>
      <c r="E71" s="324"/>
      <c r="F71" s="168" t="s">
        <v>222</v>
      </c>
    </row>
    <row r="72" spans="1:6" x14ac:dyDescent="0.25">
      <c r="A72" s="166"/>
      <c r="B72" s="98"/>
      <c r="C72" s="322"/>
      <c r="D72" s="323"/>
      <c r="E72" s="324"/>
      <c r="F72" s="168"/>
    </row>
    <row r="73" spans="1:6" x14ac:dyDescent="0.25">
      <c r="A73" s="166">
        <v>14</v>
      </c>
      <c r="B73" s="98" t="s">
        <v>223</v>
      </c>
      <c r="C73" s="322" t="s">
        <v>224</v>
      </c>
      <c r="D73" s="323"/>
      <c r="E73" s="324"/>
      <c r="F73" s="168" t="s">
        <v>209</v>
      </c>
    </row>
    <row r="74" spans="1:6" x14ac:dyDescent="0.25">
      <c r="A74" s="166"/>
      <c r="B74" s="98"/>
      <c r="C74" s="322" t="s">
        <v>225</v>
      </c>
      <c r="D74" s="323"/>
      <c r="E74" s="324"/>
      <c r="F74" s="168" t="s">
        <v>226</v>
      </c>
    </row>
    <row r="75" spans="1:6" x14ac:dyDescent="0.25">
      <c r="A75" s="166"/>
      <c r="B75" s="98"/>
      <c r="C75" s="322" t="s">
        <v>227</v>
      </c>
      <c r="D75" s="323"/>
      <c r="E75" s="324"/>
      <c r="F75" s="168" t="s">
        <v>228</v>
      </c>
    </row>
    <row r="76" spans="1:6" x14ac:dyDescent="0.25">
      <c r="A76" s="166"/>
      <c r="B76" s="98"/>
      <c r="C76" s="321"/>
      <c r="D76" s="321"/>
      <c r="E76" s="321"/>
      <c r="F76" s="168"/>
    </row>
    <row r="77" spans="1:6" x14ac:dyDescent="0.25">
      <c r="A77" s="166">
        <v>15</v>
      </c>
      <c r="B77" s="98" t="s">
        <v>229</v>
      </c>
      <c r="C77" s="321" t="s">
        <v>230</v>
      </c>
      <c r="D77" s="321"/>
      <c r="E77" s="321"/>
      <c r="F77" s="168" t="s">
        <v>231</v>
      </c>
    </row>
    <row r="78" spans="1:6" x14ac:dyDescent="0.25">
      <c r="A78" s="166"/>
      <c r="B78" s="98"/>
      <c r="C78" s="321" t="s">
        <v>232</v>
      </c>
      <c r="D78" s="321"/>
      <c r="E78" s="321"/>
      <c r="F78" s="168" t="s">
        <v>233</v>
      </c>
    </row>
    <row r="79" spans="1:6" x14ac:dyDescent="0.25">
      <c r="A79" s="166"/>
      <c r="B79" s="98"/>
      <c r="C79" s="321"/>
      <c r="D79" s="321"/>
      <c r="E79" s="321"/>
      <c r="F79" s="168"/>
    </row>
    <row r="80" spans="1:6" x14ac:dyDescent="0.25">
      <c r="A80" s="166">
        <v>16</v>
      </c>
      <c r="B80" s="98" t="s">
        <v>234</v>
      </c>
      <c r="C80" s="321" t="s">
        <v>235</v>
      </c>
      <c r="D80" s="321"/>
      <c r="E80" s="321"/>
      <c r="F80" s="168" t="s">
        <v>236</v>
      </c>
    </row>
    <row r="81" spans="1:6" x14ac:dyDescent="0.25">
      <c r="A81" s="166"/>
      <c r="B81" s="98"/>
      <c r="C81" s="321"/>
      <c r="D81" s="321"/>
      <c r="E81" s="321"/>
      <c r="F81" s="168"/>
    </row>
  </sheetData>
  <mergeCells count="72">
    <mergeCell ref="C14:E14"/>
    <mergeCell ref="C3:E3"/>
    <mergeCell ref="C4:E4"/>
    <mergeCell ref="C5:E5"/>
    <mergeCell ref="C6:E6"/>
    <mergeCell ref="C7:E7"/>
    <mergeCell ref="C8:E8"/>
    <mergeCell ref="C9:E9"/>
    <mergeCell ref="C10:E10"/>
    <mergeCell ref="C11:E11"/>
    <mergeCell ref="C12:E12"/>
    <mergeCell ref="C13:E13"/>
    <mergeCell ref="C30:E30"/>
    <mergeCell ref="C15:E15"/>
    <mergeCell ref="C16:E16"/>
    <mergeCell ref="B17:F17"/>
    <mergeCell ref="B18:B19"/>
    <mergeCell ref="C18:F18"/>
    <mergeCell ref="C24:E24"/>
    <mergeCell ref="C25:E25"/>
    <mergeCell ref="C26:E26"/>
    <mergeCell ref="C27:E27"/>
    <mergeCell ref="C28:E28"/>
    <mergeCell ref="C29:E29"/>
    <mergeCell ref="C42:E42"/>
    <mergeCell ref="C31:E31"/>
    <mergeCell ref="C32:E32"/>
    <mergeCell ref="C33:E33"/>
    <mergeCell ref="C34:E34"/>
    <mergeCell ref="C35:E35"/>
    <mergeCell ref="C36:E36"/>
    <mergeCell ref="C37:E37"/>
    <mergeCell ref="C38:E38"/>
    <mergeCell ref="C39:E39"/>
    <mergeCell ref="C40:E40"/>
    <mergeCell ref="C41:E41"/>
    <mergeCell ref="C57:E57"/>
    <mergeCell ref="C43:E43"/>
    <mergeCell ref="C44:E44"/>
    <mergeCell ref="C45:E45"/>
    <mergeCell ref="C46:E46"/>
    <mergeCell ref="C47:E47"/>
    <mergeCell ref="C48:E48"/>
    <mergeCell ref="C52:E52"/>
    <mergeCell ref="C53:E53"/>
    <mergeCell ref="C54:E54"/>
    <mergeCell ref="C55:E55"/>
    <mergeCell ref="C56:E56"/>
    <mergeCell ref="C69:E69"/>
    <mergeCell ref="C58:E58"/>
    <mergeCell ref="C59:E59"/>
    <mergeCell ref="C60:E60"/>
    <mergeCell ref="C61:E61"/>
    <mergeCell ref="C62:E62"/>
    <mergeCell ref="C63:E63"/>
    <mergeCell ref="C64:E64"/>
    <mergeCell ref="C65:E65"/>
    <mergeCell ref="C66:E66"/>
    <mergeCell ref="C67:E67"/>
    <mergeCell ref="C68:E68"/>
    <mergeCell ref="C81:E81"/>
    <mergeCell ref="C70:E70"/>
    <mergeCell ref="C71:E71"/>
    <mergeCell ref="C72:E72"/>
    <mergeCell ref="C73:E73"/>
    <mergeCell ref="C74:E74"/>
    <mergeCell ref="C75:E75"/>
    <mergeCell ref="C76:E76"/>
    <mergeCell ref="C77:E77"/>
    <mergeCell ref="C78:E78"/>
    <mergeCell ref="C79:E79"/>
    <mergeCell ref="C80:E80"/>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Sheet2 (11)</vt:lpstr>
      <vt:lpstr>biaya hidup</vt:lpstr>
      <vt:lpstr>penentuan  margin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2026-08-14T04:45:43Z</dcterms:modified>
</cp:coreProperties>
</file>