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/>
  </bookViews>
  <sheets>
    <sheet name="Sheet2" sheetId="2" r:id="rId1"/>
  </sheets>
  <calcPr calcId="144525"/>
</workbook>
</file>

<file path=xl/calcChain.xml><?xml version="1.0" encoding="utf-8"?>
<calcChain xmlns="http://schemas.openxmlformats.org/spreadsheetml/2006/main">
  <c r="I98" i="2" l="1"/>
  <c r="L98" i="2"/>
  <c r="G98" i="2" l="1"/>
  <c r="L50" i="2"/>
  <c r="L51" i="2" s="1"/>
  <c r="L109" i="2" s="1"/>
  <c r="L59" i="2"/>
  <c r="L121" i="2"/>
  <c r="L131" i="2"/>
  <c r="L133" i="2" s="1"/>
  <c r="L160" i="2"/>
  <c r="L161" i="2"/>
  <c r="L162" i="2"/>
  <c r="L114" i="2" l="1"/>
  <c r="L122" i="2" s="1"/>
  <c r="L136" i="2" s="1"/>
  <c r="L137" i="2" s="1"/>
  <c r="L138" i="2" s="1"/>
  <c r="E58" i="2"/>
  <c r="E59" i="2" s="1"/>
  <c r="E50" i="2"/>
  <c r="E51" i="2" s="1"/>
  <c r="L129" i="2" l="1"/>
  <c r="E167" i="2"/>
  <c r="K161" i="2" l="1"/>
  <c r="K147" i="2"/>
  <c r="K162" i="2"/>
  <c r="C143" i="2" l="1"/>
  <c r="C144" i="2"/>
  <c r="L147" i="2" l="1"/>
  <c r="J143" i="2"/>
  <c r="G193" i="2"/>
</calcChain>
</file>

<file path=xl/sharedStrings.xml><?xml version="1.0" encoding="utf-8"?>
<sst xmlns="http://schemas.openxmlformats.org/spreadsheetml/2006/main" count="146" uniqueCount="111">
  <si>
    <t>SUKU BUNGA</t>
  </si>
  <si>
    <t>%</t>
  </si>
  <si>
    <t>√</t>
  </si>
  <si>
    <t>Margin Keuntungan</t>
  </si>
  <si>
    <t xml:space="preserve"> *Wajib di isi untuk usaha dagang</t>
  </si>
  <si>
    <t>Credit Analyst,</t>
  </si>
  <si>
    <t>BIAYA HIDUP, PENDIDIKAN DLL</t>
  </si>
  <si>
    <t>Mengetahui,</t>
  </si>
  <si>
    <t>LSR</t>
  </si>
  <si>
    <t>MAX PH</t>
  </si>
  <si>
    <t>Pembelian per bln (HPP)</t>
  </si>
  <si>
    <t>TENOR (bln)</t>
  </si>
  <si>
    <t>X</t>
  </si>
  <si>
    <t>Debitur Baru</t>
  </si>
  <si>
    <t>Menikah</t>
  </si>
  <si>
    <t>Debitur Ro</t>
  </si>
  <si>
    <t>ANALISA CALON DEBITUR</t>
  </si>
  <si>
    <t>Dagang</t>
  </si>
  <si>
    <t>Jasa</t>
  </si>
  <si>
    <t xml:space="preserve">Bidang usaha : </t>
  </si>
  <si>
    <t xml:space="preserve">Fasilitas permohonan kredit ini diajukan oleh debitur dengan tujuan : </t>
  </si>
  <si>
    <t>KONSUMTIF</t>
  </si>
  <si>
    <t xml:space="preserve">MODAL KERJA, terhitung </t>
  </si>
  <si>
    <t>dari total kebutuhan modal kerjanya (maks 80%)</t>
  </si>
  <si>
    <t>PLAFON</t>
  </si>
  <si>
    <t>ANGSURAN</t>
  </si>
  <si>
    <t>TOTAL PLAFON &amp; ANGSURAN</t>
  </si>
  <si>
    <t>FASILITAS</t>
  </si>
  <si>
    <t>BANK</t>
  </si>
  <si>
    <t>TOTAL BIAYA BIAYA</t>
  </si>
  <si>
    <t>APPROVAL &amp; DISSAPROVAL BOX (Keterangan ACC / Reject )</t>
  </si>
  <si>
    <t xml:space="preserve">HASIL KESIMPULAN SURVEY &amp; ANALISA : </t>
  </si>
  <si>
    <t xml:space="preserve">OMZET I (PENDAPATAN) </t>
  </si>
  <si>
    <t>LABA KOTOR I</t>
  </si>
  <si>
    <t>LABA KOTOR II</t>
  </si>
  <si>
    <t>TOTAL OMZET</t>
  </si>
  <si>
    <t xml:space="preserve">OPERASIONAL USAHA/Lain-lain </t>
  </si>
  <si>
    <t>ANALISA KARAKTER (Karakter &amp; Pengenalan calon debitur)</t>
  </si>
  <si>
    <t xml:space="preserve">SLIK CHECKING </t>
  </si>
  <si>
    <t>QUANTITY (KUANTITATIF) - CAPACITY</t>
  </si>
  <si>
    <t>DSR - DEBT SERVICE RATIO (EBITDA/KEWAJIBAN)X1%</t>
  </si>
  <si>
    <t>POSITIVE POINTS</t>
  </si>
  <si>
    <t>NEGATIVE POINTS</t>
  </si>
  <si>
    <t xml:space="preserve"> ** Pendapatan bersih - Living Cost</t>
  </si>
  <si>
    <t xml:space="preserve">Karyawan </t>
  </si>
  <si>
    <t>TIDAK LAYAK : resiko TINGGI</t>
  </si>
  <si>
    <t xml:space="preserve"> **Total angsuran bank + Next angsuran yang akan disetujui</t>
  </si>
  <si>
    <t>Nett Income Debitur setelah kredit di approved</t>
  </si>
  <si>
    <t>Arief Rakhman</t>
  </si>
  <si>
    <t>TOTAL BIAYA OPERASIONAL</t>
  </si>
  <si>
    <t>Pendapatan Sebelum dipotong Operasional</t>
  </si>
  <si>
    <t>Pendapatan Bersih Setelah dipotong Operasional</t>
  </si>
  <si>
    <t>KEMAMPUAN BAYAR ANGSURAN DEBITUR</t>
  </si>
  <si>
    <t>Tanggal Kunjungan</t>
  </si>
  <si>
    <t>&gt;  Record bekerja sudah Lama</t>
  </si>
  <si>
    <t>Jaminan A/n :</t>
  </si>
  <si>
    <t>Kepemilikan Rumah :</t>
  </si>
  <si>
    <t>Angsuran / bulan</t>
  </si>
  <si>
    <t>Rekomendasi Plafon &amp; Angsuran Di BPR CF</t>
  </si>
  <si>
    <t xml:space="preserve">SENDIRI </t>
  </si>
  <si>
    <t>KOLEK</t>
  </si>
  <si>
    <t>KETERANGAN AGUNAN &amp; NILAI JAMINAN</t>
  </si>
  <si>
    <t>TAKSASI / OTR</t>
  </si>
  <si>
    <t xml:space="preserve">Pendapatan Tambahan Lainya : </t>
  </si>
  <si>
    <t>Bulan</t>
  </si>
  <si>
    <t>Disc RO / Promo :</t>
  </si>
  <si>
    <t>LAYAK : resiko MENENGAH</t>
  </si>
  <si>
    <t>SENDIRI</t>
  </si>
  <si>
    <t xml:space="preserve">ORANG LAIN </t>
  </si>
  <si>
    <t>MODAL KERJA / MODAL  OPERASIONAL USAHA</t>
  </si>
  <si>
    <t>Kepala Kantor Pusat</t>
  </si>
  <si>
    <t>INVESTASI  / KONSUMTIF</t>
  </si>
  <si>
    <t>Living Cost ( Biaya Hidup, Pendidikan Dll )</t>
  </si>
  <si>
    <t>&gt; Persaingan usaha cukup kompetitif</t>
  </si>
  <si>
    <t xml:space="preserve">&gt; </t>
  </si>
  <si>
    <t xml:space="preserve">&gt;  </t>
  </si>
  <si>
    <t>&gt; Cuaca bisa mengurangi omset</t>
  </si>
  <si>
    <t>&gt;  Record bekerja/usaha sudah cukup lama</t>
  </si>
  <si>
    <t>&gt;  Sejarah pembayaran BCF Lancar</t>
  </si>
  <si>
    <t>&gt;  Slik pemohon di tempat lain lancar</t>
  </si>
  <si>
    <t>Edi Sucipto</t>
  </si>
  <si>
    <t>Total</t>
  </si>
  <si>
    <t>Rata - rata tiap bulan</t>
  </si>
  <si>
    <t>Laporan terakhir KOLEK 1 ( Lancar )</t>
  </si>
  <si>
    <t>Rata - rata tiap bln</t>
  </si>
  <si>
    <t>XXXX</t>
  </si>
  <si>
    <t>MK</t>
  </si>
  <si>
    <t>PLAFON  /  BAKI DEBET</t>
  </si>
  <si>
    <t>ANGSURAN BANK / Lembaga Pembiayaan</t>
  </si>
  <si>
    <t>Penjualan</t>
  </si>
  <si>
    <t>KONS</t>
  </si>
  <si>
    <t>DUSUN PURWAREJA RT/RW 02/01 DESA SUKAREJA - KEC BALONGAN - KAB INDRAMAYU</t>
  </si>
  <si>
    <t>Tujuan pengajuan kredit :  Penambahan modal usaha air kemasan</t>
  </si>
  <si>
    <t>JUNAENAH</t>
  </si>
  <si>
    <r>
      <t xml:space="preserve">Pada saat OTS kami mendapatkan info bahwa pemohon merupakan warga desa setempat, dengan alamat sesuai KTP. Pada saat kunjungan bertemu langsung dengan pemohon, cukup kooperatif dalam menyampaikan informasi tentang usaha / pekerjaan yang dijalani, pemohon juga menyampaikan dengan cukup detail terkait kebutuhan yang diajukan, Bi Cheking / Slik pemohon ditempat lain laporan terkahir cukup baik dengan kategori KOLEK 1 ( Lancar ). </t>
    </r>
    <r>
      <rPr>
        <b/>
        <sz val="11"/>
        <color theme="1"/>
        <rFont val="Calibri"/>
        <family val="2"/>
        <scheme val="minor"/>
      </rPr>
      <t xml:space="preserve">Pemohon juga nasabah existing Bpr Cahaya Fajar ( saat ini kredit / pinjaman pemohon sudah lunas  dengan sejarah pembayaran cukup lancar ). </t>
    </r>
    <r>
      <rPr>
        <sz val="11"/>
        <color theme="1"/>
        <rFont val="Calibri"/>
        <family val="2"/>
        <scheme val="minor"/>
      </rPr>
      <t>Dari cek lingkungan warga sekitar rumah mengenal pemohon cukup baik, tidak sedang bermasalah dengan hukum pidana maupun perdata dan info dari cek lingkungan  cukup mendukung. Pekerjaan / Usaha Pemohon adalah jual veli air kemasan dan suami sebagai material man di PT. Tracon Industri ( Maintenance servis ) untuk Industri Migas. Lama bekerja lebih dari 20th. Aset yang ada 1 Rush, 1 Avansa dan 3 motor.</t>
    </r>
  </si>
  <si>
    <t>JENIS USAHA / PEKERJAAN : Kary PT Tracon &amp; Usaha jual beli air kemasan</t>
  </si>
  <si>
    <t>xxx</t>
  </si>
  <si>
    <t>BFI</t>
  </si>
  <si>
    <t>MANDIRI</t>
  </si>
  <si>
    <t>DANAMON</t>
  </si>
  <si>
    <t>Omset penjualan, 500rb x 25hr</t>
  </si>
  <si>
    <t>GAJI SUAMI</t>
  </si>
  <si>
    <t>1 Unit Mobil Avansa 1.3 G MT Tahun 2013</t>
  </si>
  <si>
    <t>BCF</t>
  </si>
  <si>
    <t>SEJAHTERA</t>
  </si>
  <si>
    <t>JAGO</t>
  </si>
  <si>
    <t>ATOME</t>
  </si>
  <si>
    <t>Usaha pemohon tiap hari berjualan air kemasan dan mineral dengan rata rata penjualan 500-600rb/hr. Gaji suami tipa bulan rata rata 20Jt</t>
  </si>
  <si>
    <t>agu</t>
  </si>
  <si>
    <t>LSR 5%</t>
  </si>
  <si>
    <t>Cirebon,  19 08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</si>
</sst>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_-;\-* #,##0.00_-;_-* &quot;-&quot;??_-;_-@_-"/>
    <numFmt numFmtId="165" formatCode="_([$Rp-421]* #,##0_);_([$Rp-421]* \(#,##0\);_([$Rp-421]* &quot;-&quot;_);_(@_)"/>
    <numFmt numFmtId="166" formatCode="_(* #,##0_);_(* \(#,##0\);_(* &quot;-&quot;??_);_(@_)"/>
    <numFmt numFmtId="167" formatCode="_(* #,##0.0_);_(* \(#,##0.0\);_(* &quot;-&quot;??_);_(@_)"/>
    <numFmt numFmtId="168" formatCode="_-* #,##0_-;\-* #,##0_-;_-* &quot;-&quot;??_-;_-@_-"/>
    <numFmt numFmtId="169" formatCode="0.0"/>
    <numFmt numFmtId="170" formatCode="_-[$Rp-421]* #,##0_ ;_-[$Rp-421]* \-#,##0\ ;_-[$Rp-421]* &quot;-&quot;_ ;_-@_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Britannic Bold"/>
      <family val="2"/>
    </font>
    <font>
      <sz val="12"/>
      <color theme="1"/>
      <name val="Britannic Bold"/>
      <family val="2"/>
    </font>
    <font>
      <b/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rgb="FFFF0000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2"/>
      <color theme="0" tint="-0.1499984740745262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2"/>
      <color theme="9" tint="0.3999755851924192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David"/>
      <family val="2"/>
      <charset val="177"/>
    </font>
    <font>
      <b/>
      <sz val="11"/>
      <color theme="1"/>
      <name val="Aharoni"/>
      <charset val="177"/>
    </font>
    <font>
      <b/>
      <i/>
      <sz val="12"/>
      <color theme="2" tint="-0.249977111117893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rgb="FFFF0000"/>
      <name val="Cambria"/>
      <family val="1"/>
      <scheme val="major"/>
    </font>
    <font>
      <sz val="11"/>
      <color rgb="FFFF0000"/>
      <name val="Cambria"/>
      <family val="1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8E88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</cellStyleXfs>
  <cellXfs count="272">
    <xf numFmtId="0" fontId="0" fillId="0" borderId="0" xfId="0"/>
    <xf numFmtId="165" fontId="0" fillId="0" borderId="0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164" fontId="14" fillId="0" borderId="0" xfId="3" applyFont="1" applyFill="1" applyBorder="1" applyAlignment="1">
      <alignment vertical="center"/>
    </xf>
    <xf numFmtId="1" fontId="0" fillId="0" borderId="0" xfId="1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65" fontId="0" fillId="0" borderId="0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20" fillId="0" borderId="1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64" fontId="11" fillId="0" borderId="0" xfId="3" applyFont="1" applyFill="1" applyBorder="1" applyAlignment="1">
      <alignment vertical="center"/>
    </xf>
    <xf numFmtId="165" fontId="0" fillId="0" borderId="7" xfId="1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0" xfId="0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8" fillId="0" borderId="12" xfId="0" applyNumberFormat="1" applyFont="1" applyFill="1" applyBorder="1" applyAlignment="1">
      <alignment horizontal="center" vertical="center" wrapText="1"/>
    </xf>
    <xf numFmtId="167" fontId="0" fillId="0" borderId="0" xfId="1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165" fontId="0" fillId="2" borderId="0" xfId="1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17" fillId="0" borderId="1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17" fillId="4" borderId="6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22" fillId="0" borderId="0" xfId="0" applyFont="1" applyBorder="1" applyAlignment="1">
      <alignment vertical="center"/>
    </xf>
    <xf numFmtId="168" fontId="2" fillId="0" borderId="0" xfId="3" applyNumberFormat="1" applyFont="1" applyFill="1" applyBorder="1" applyAlignment="1">
      <alignment vertical="center"/>
    </xf>
    <xf numFmtId="0" fontId="17" fillId="4" borderId="0" xfId="0" applyFont="1" applyFill="1" applyBorder="1" applyAlignment="1">
      <alignment vertical="center"/>
    </xf>
    <xf numFmtId="165" fontId="0" fillId="0" borderId="0" xfId="1" applyNumberFormat="1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165" fontId="24" fillId="0" borderId="0" xfId="1" applyNumberFormat="1" applyFont="1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65" fontId="0" fillId="0" borderId="0" xfId="1" applyNumberFormat="1" applyFont="1" applyFill="1" applyBorder="1" applyAlignment="1">
      <alignment horizontal="center" vertical="center"/>
    </xf>
    <xf numFmtId="165" fontId="0" fillId="0" borderId="5" xfId="1" applyNumberFormat="1" applyFont="1" applyFill="1" applyBorder="1" applyAlignment="1">
      <alignment vertical="center"/>
    </xf>
    <xf numFmtId="165" fontId="0" fillId="0" borderId="8" xfId="1" applyNumberFormat="1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3" fontId="1" fillId="0" borderId="10" xfId="1" applyFont="1" applyBorder="1" applyAlignment="1">
      <alignment horizontal="center" vertical="center"/>
    </xf>
    <xf numFmtId="43" fontId="1" fillId="0" borderId="11" xfId="1" applyFont="1" applyBorder="1" applyAlignment="1">
      <alignment horizontal="center" vertical="center"/>
    </xf>
    <xf numFmtId="169" fontId="26" fillId="0" borderId="0" xfId="0" applyNumberFormat="1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165" fontId="0" fillId="0" borderId="0" xfId="1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4" borderId="0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8" fillId="4" borderId="0" xfId="0" applyFont="1" applyFill="1" applyBorder="1" applyAlignment="1">
      <alignment horizontal="center" vertical="center" wrapText="1"/>
    </xf>
    <xf numFmtId="1" fontId="2" fillId="5" borderId="12" xfId="1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165" fontId="21" fillId="0" borderId="0" xfId="1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1" fontId="0" fillId="0" borderId="12" xfId="0" applyNumberFormat="1" applyBorder="1" applyAlignment="1">
      <alignment horizontal="center" vertical="center"/>
    </xf>
    <xf numFmtId="0" fontId="3" fillId="4" borderId="9" xfId="0" applyFont="1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vertical="center"/>
    </xf>
    <xf numFmtId="167" fontId="0" fillId="0" borderId="0" xfId="1" applyNumberFormat="1" applyFont="1" applyAlignment="1">
      <alignment vertical="center"/>
    </xf>
    <xf numFmtId="0" fontId="2" fillId="0" borderId="1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169" fontId="2" fillId="5" borderId="12" xfId="1" applyNumberFormat="1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 vertical="center"/>
    </xf>
    <xf numFmtId="1" fontId="19" fillId="8" borderId="12" xfId="0" applyNumberFormat="1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5" fillId="10" borderId="9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vertical="center"/>
    </xf>
    <xf numFmtId="0" fontId="43" fillId="4" borderId="10" xfId="0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1" fontId="10" fillId="4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66" fontId="6" fillId="0" borderId="0" xfId="1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vertical="center"/>
    </xf>
    <xf numFmtId="0" fontId="32" fillId="2" borderId="18" xfId="0" applyFont="1" applyFill="1" applyBorder="1" applyAlignment="1">
      <alignment vertical="center"/>
    </xf>
    <xf numFmtId="0" fontId="33" fillId="2" borderId="18" xfId="0" applyFont="1" applyFill="1" applyBorder="1" applyAlignment="1">
      <alignment vertical="center"/>
    </xf>
    <xf numFmtId="0" fontId="39" fillId="2" borderId="18" xfId="0" applyFont="1" applyFill="1" applyBorder="1" applyAlignment="1">
      <alignment vertical="center"/>
    </xf>
    <xf numFmtId="0" fontId="35" fillId="2" borderId="18" xfId="0" applyFont="1" applyFill="1" applyBorder="1" applyAlignment="1">
      <alignment vertical="center"/>
    </xf>
    <xf numFmtId="0" fontId="44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65" fontId="31" fillId="0" borderId="0" xfId="1" applyNumberFormat="1" applyFont="1" applyFill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center" vertical="center"/>
    </xf>
    <xf numFmtId="165" fontId="6" fillId="0" borderId="0" xfId="1" applyNumberFormat="1" applyFont="1" applyFill="1" applyBorder="1" applyAlignment="1">
      <alignment horizontal="center" vertical="center"/>
    </xf>
    <xf numFmtId="0" fontId="31" fillId="12" borderId="9" xfId="0" applyFont="1" applyFill="1" applyBorder="1" applyAlignment="1">
      <alignment horizontal="center" vertical="center" wrapText="1"/>
    </xf>
    <xf numFmtId="0" fontId="31" fillId="12" borderId="12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/>
    </xf>
    <xf numFmtId="17" fontId="0" fillId="0" borderId="2" xfId="0" applyNumberFormat="1" applyBorder="1" applyAlignment="1">
      <alignment horizontal="center" vertical="center"/>
    </xf>
    <xf numFmtId="165" fontId="9" fillId="0" borderId="12" xfId="1" applyNumberFormat="1" applyFont="1" applyFill="1" applyBorder="1" applyAlignment="1">
      <alignment horizontal="center" vertical="center"/>
    </xf>
    <xf numFmtId="0" fontId="36" fillId="2" borderId="17" xfId="0" applyFont="1" applyFill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 wrapText="1"/>
    </xf>
    <xf numFmtId="166" fontId="3" fillId="0" borderId="12" xfId="1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6" fontId="6" fillId="12" borderId="12" xfId="1" applyNumberFormat="1" applyFont="1" applyFill="1" applyBorder="1" applyAlignment="1">
      <alignment horizontal="center" vertical="center" wrapText="1"/>
    </xf>
    <xf numFmtId="165" fontId="11" fillId="10" borderId="12" xfId="1" applyNumberFormat="1" applyFont="1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10" xfId="0" applyFont="1" applyFill="1" applyBorder="1" applyAlignment="1">
      <alignment horizontal="center" vertical="center"/>
    </xf>
    <xf numFmtId="0" fontId="0" fillId="10" borderId="1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165" fontId="38" fillId="0" borderId="2" xfId="1" applyNumberFormat="1" applyFont="1" applyFill="1" applyBorder="1" applyAlignment="1">
      <alignment horizontal="left" vertical="center"/>
    </xf>
    <xf numFmtId="0" fontId="44" fillId="0" borderId="0" xfId="0" applyFont="1" applyAlignment="1">
      <alignment horizontal="right" vertical="center"/>
    </xf>
    <xf numFmtId="49" fontId="3" fillId="10" borderId="9" xfId="0" applyNumberFormat="1" applyFont="1" applyFill="1" applyBorder="1" applyAlignment="1">
      <alignment horizontal="center" vertical="center" wrapText="1"/>
    </xf>
    <xf numFmtId="49" fontId="3" fillId="10" borderId="10" xfId="0" applyNumberFormat="1" applyFont="1" applyFill="1" applyBorder="1" applyAlignment="1">
      <alignment horizontal="center" vertical="center" wrapText="1"/>
    </xf>
    <xf numFmtId="49" fontId="3" fillId="10" borderId="11" xfId="0" applyNumberFormat="1" applyFont="1" applyFill="1" applyBorder="1" applyAlignment="1">
      <alignment horizontal="center" vertical="center" wrapText="1"/>
    </xf>
    <xf numFmtId="49" fontId="3" fillId="10" borderId="12" xfId="0" applyNumberFormat="1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" fillId="13" borderId="15" xfId="0" applyFont="1" applyFill="1" applyBorder="1" applyAlignment="1">
      <alignment horizontal="center" vertical="center" wrapText="1"/>
    </xf>
    <xf numFmtId="0" fontId="2" fillId="13" borderId="16" xfId="0" applyFont="1" applyFill="1" applyBorder="1" applyAlignment="1">
      <alignment horizontal="center" vertical="center" wrapText="1"/>
    </xf>
    <xf numFmtId="0" fontId="2" fillId="14" borderId="23" xfId="0" applyFont="1" applyFill="1" applyBorder="1" applyAlignment="1">
      <alignment horizontal="center" vertical="center" wrapText="1"/>
    </xf>
    <xf numFmtId="165" fontId="0" fillId="6" borderId="0" xfId="1" applyNumberFormat="1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165" fontId="31" fillId="0" borderId="0" xfId="1" applyNumberFormat="1" applyFont="1" applyFill="1" applyBorder="1" applyAlignment="1">
      <alignment horizontal="left" vertical="center"/>
    </xf>
    <xf numFmtId="168" fontId="11" fillId="0" borderId="0" xfId="3" applyNumberFormat="1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vertical="center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166" fontId="3" fillId="10" borderId="12" xfId="1" applyNumberFormat="1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166" fontId="6" fillId="10" borderId="12" xfId="1" applyNumberFormat="1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/>
    </xf>
    <xf numFmtId="165" fontId="0" fillId="0" borderId="2" xfId="1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40" fillId="5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45" fillId="4" borderId="12" xfId="0" applyFont="1" applyFill="1" applyBorder="1" applyAlignment="1">
      <alignment horizontal="center" vertical="center"/>
    </xf>
    <xf numFmtId="0" fontId="46" fillId="4" borderId="12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 wrapText="1"/>
    </xf>
    <xf numFmtId="165" fontId="0" fillId="4" borderId="12" xfId="1" applyNumberFormat="1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11" borderId="14" xfId="0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6" fontId="1" fillId="0" borderId="12" xfId="1" applyNumberFormat="1" applyFont="1" applyBorder="1" applyAlignment="1">
      <alignment horizontal="center" vertical="center"/>
    </xf>
    <xf numFmtId="165" fontId="0" fillId="7" borderId="2" xfId="1" applyNumberFormat="1" applyFont="1" applyFill="1" applyBorder="1" applyAlignment="1">
      <alignment horizontal="center" vertical="center"/>
    </xf>
    <xf numFmtId="165" fontId="0" fillId="7" borderId="3" xfId="1" applyNumberFormat="1" applyFont="1" applyFill="1" applyBorder="1" applyAlignment="1">
      <alignment horizontal="center" vertical="center"/>
    </xf>
    <xf numFmtId="165" fontId="17" fillId="0" borderId="1" xfId="1" applyNumberFormat="1" applyFont="1" applyFill="1" applyBorder="1" applyAlignment="1">
      <alignment horizontal="center" vertical="center"/>
    </xf>
    <xf numFmtId="165" fontId="17" fillId="0" borderId="2" xfId="1" applyNumberFormat="1" applyFont="1" applyFill="1" applyBorder="1" applyAlignment="1">
      <alignment horizontal="center" vertical="center"/>
    </xf>
    <xf numFmtId="165" fontId="17" fillId="0" borderId="3" xfId="1" applyNumberFormat="1" applyFont="1" applyFill="1" applyBorder="1" applyAlignment="1">
      <alignment horizontal="center" vertical="center"/>
    </xf>
    <xf numFmtId="170" fontId="19" fillId="5" borderId="12" xfId="1" applyNumberFormat="1" applyFont="1" applyFill="1" applyBorder="1" applyAlignment="1">
      <alignment horizontal="center" vertical="center"/>
    </xf>
    <xf numFmtId="2" fontId="34" fillId="9" borderId="19" xfId="0" applyNumberFormat="1" applyFont="1" applyFill="1" applyBorder="1" applyAlignment="1">
      <alignment horizontal="right" vertical="center"/>
    </xf>
    <xf numFmtId="2" fontId="34" fillId="9" borderId="21" xfId="0" applyNumberFormat="1" applyFont="1" applyFill="1" applyBorder="1" applyAlignment="1">
      <alignment horizontal="righ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165" fontId="0" fillId="0" borderId="10" xfId="1" applyNumberFormat="1" applyFont="1" applyFill="1" applyBorder="1" applyAlignment="1">
      <alignment horizontal="center" vertical="center"/>
    </xf>
    <xf numFmtId="165" fontId="0" fillId="0" borderId="11" xfId="1" applyNumberFormat="1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center" vertical="center"/>
    </xf>
    <xf numFmtId="0" fontId="23" fillId="4" borderId="10" xfId="0" applyFont="1" applyFill="1" applyBorder="1" applyAlignment="1">
      <alignment horizontal="center" vertical="center"/>
    </xf>
    <xf numFmtId="0" fontId="23" fillId="4" borderId="11" xfId="0" applyFont="1" applyFill="1" applyBorder="1" applyAlignment="1">
      <alignment horizontal="center" vertical="center"/>
    </xf>
    <xf numFmtId="165" fontId="6" fillId="0" borderId="9" xfId="1" applyNumberFormat="1" applyFont="1" applyFill="1" applyBorder="1" applyAlignment="1">
      <alignment horizontal="center" vertical="center"/>
    </xf>
    <xf numFmtId="165" fontId="6" fillId="0" borderId="10" xfId="1" applyNumberFormat="1" applyFont="1" applyFill="1" applyBorder="1" applyAlignment="1">
      <alignment horizontal="center" vertical="center"/>
    </xf>
    <xf numFmtId="165" fontId="6" fillId="0" borderId="11" xfId="1" applyNumberFormat="1" applyFont="1" applyFill="1" applyBorder="1" applyAlignment="1">
      <alignment horizontal="center" vertical="center"/>
    </xf>
    <xf numFmtId="165" fontId="10" fillId="4" borderId="0" xfId="1" applyNumberFormat="1" applyFont="1" applyFill="1" applyBorder="1" applyAlignment="1">
      <alignment horizontal="center" vertical="center"/>
    </xf>
    <xf numFmtId="165" fontId="2" fillId="4" borderId="7" xfId="1" applyNumberFormat="1" applyFont="1" applyFill="1" applyBorder="1" applyAlignment="1">
      <alignment horizontal="center" vertical="center"/>
    </xf>
    <xf numFmtId="165" fontId="2" fillId="4" borderId="8" xfId="1" applyNumberFormat="1" applyFont="1" applyFill="1" applyBorder="1" applyAlignment="1">
      <alignment horizontal="center" vertical="center"/>
    </xf>
    <xf numFmtId="165" fontId="0" fillId="4" borderId="10" xfId="1" applyNumberFormat="1" applyFont="1" applyFill="1" applyBorder="1" applyAlignment="1">
      <alignment horizontal="center" vertical="center"/>
    </xf>
    <xf numFmtId="165" fontId="0" fillId="4" borderId="11" xfId="1" applyNumberFormat="1" applyFont="1" applyFill="1" applyBorder="1" applyAlignment="1">
      <alignment horizontal="center" vertical="center"/>
    </xf>
    <xf numFmtId="2" fontId="42" fillId="9" borderId="20" xfId="0" applyNumberFormat="1" applyFont="1" applyFill="1" applyBorder="1" applyAlignment="1">
      <alignment horizontal="left" vertical="center"/>
    </xf>
    <xf numFmtId="2" fontId="42" fillId="9" borderId="22" xfId="0" applyNumberFormat="1" applyFont="1" applyFill="1" applyBorder="1" applyAlignment="1">
      <alignment horizontal="left" vertical="center"/>
    </xf>
    <xf numFmtId="165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5" fontId="0" fillId="5" borderId="0" xfId="0" applyNumberForma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165" fontId="10" fillId="0" borderId="0" xfId="1" applyNumberFormat="1" applyFont="1" applyFill="1" applyBorder="1" applyAlignment="1">
      <alignment horizontal="center" vertical="center"/>
    </xf>
    <xf numFmtId="165" fontId="21" fillId="7" borderId="15" xfId="1" applyNumberFormat="1" applyFont="1" applyFill="1" applyBorder="1" applyAlignment="1">
      <alignment horizontal="center" vertical="center"/>
    </xf>
    <xf numFmtId="165" fontId="21" fillId="7" borderId="16" xfId="1" applyNumberFormat="1" applyFont="1" applyFill="1" applyBorder="1" applyAlignment="1">
      <alignment horizontal="center" vertical="center"/>
    </xf>
    <xf numFmtId="165" fontId="3" fillId="4" borderId="10" xfId="1" applyNumberFormat="1" applyFont="1" applyFill="1" applyBorder="1" applyAlignment="1">
      <alignment horizontal="center" vertical="center"/>
    </xf>
    <xf numFmtId="165" fontId="3" fillId="4" borderId="11" xfId="1" applyNumberFormat="1" applyFont="1" applyFill="1" applyBorder="1" applyAlignment="1">
      <alignment horizontal="center" vertical="center"/>
    </xf>
    <xf numFmtId="169" fontId="0" fillId="0" borderId="0" xfId="1" applyNumberFormat="1" applyFont="1" applyFill="1" applyBorder="1" applyAlignment="1">
      <alignment horizontal="right" vertical="center"/>
    </xf>
    <xf numFmtId="165" fontId="0" fillId="6" borderId="9" xfId="1" applyNumberFormat="1" applyFont="1" applyFill="1" applyBorder="1" applyAlignment="1">
      <alignment horizontal="center" vertical="center"/>
    </xf>
    <xf numFmtId="165" fontId="0" fillId="6" borderId="11" xfId="1" applyNumberFormat="1" applyFont="1" applyFill="1" applyBorder="1" applyAlignment="1">
      <alignment horizontal="center" vertical="center"/>
    </xf>
    <xf numFmtId="165" fontId="0" fillId="4" borderId="9" xfId="1" applyNumberFormat="1" applyFont="1" applyFill="1" applyBorder="1" applyAlignment="1">
      <alignment horizontal="center" vertical="center"/>
    </xf>
    <xf numFmtId="165" fontId="0" fillId="10" borderId="9" xfId="1" applyNumberFormat="1" applyFont="1" applyFill="1" applyBorder="1" applyAlignment="1">
      <alignment horizontal="center" vertical="center"/>
    </xf>
    <xf numFmtId="165" fontId="0" fillId="10" borderId="10" xfId="1" applyNumberFormat="1" applyFont="1" applyFill="1" applyBorder="1" applyAlignment="1">
      <alignment horizontal="center" vertical="center"/>
    </xf>
    <xf numFmtId="165" fontId="0" fillId="10" borderId="11" xfId="1" applyNumberFormat="1" applyFont="1" applyFill="1" applyBorder="1" applyAlignment="1">
      <alignment horizontal="center" vertical="center"/>
    </xf>
    <xf numFmtId="165" fontId="11" fillId="10" borderId="9" xfId="1" applyNumberFormat="1" applyFont="1" applyFill="1" applyBorder="1" applyAlignment="1">
      <alignment horizontal="center" vertical="center"/>
    </xf>
    <xf numFmtId="165" fontId="11" fillId="10" borderId="10" xfId="1" applyNumberFormat="1" applyFont="1" applyFill="1" applyBorder="1" applyAlignment="1">
      <alignment horizontal="center" vertical="center"/>
    </xf>
    <xf numFmtId="165" fontId="11" fillId="10" borderId="11" xfId="1" applyNumberFormat="1" applyFont="1" applyFill="1" applyBorder="1" applyAlignment="1">
      <alignment horizontal="center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FFFFCC"/>
      <color rgb="FFE8E886"/>
      <color rgb="FFCCECFF"/>
      <color rgb="FF00FFCC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0"/>
  <sheetViews>
    <sheetView tabSelected="1" topLeftCell="A176" zoomScaleNormal="100" workbookViewId="0">
      <selection activeCell="T199" sqref="T199"/>
    </sheetView>
  </sheetViews>
  <sheetFormatPr defaultColWidth="5.7109375" defaultRowHeight="15"/>
  <cols>
    <col min="1" max="1" width="6.28515625" style="7" customWidth="1"/>
    <col min="2" max="4" width="6.7109375" style="7" customWidth="1"/>
    <col min="5" max="5" width="8.5703125" style="7" customWidth="1"/>
    <col min="6" max="6" width="5.7109375" style="7" customWidth="1"/>
    <col min="7" max="7" width="6.7109375" style="7" customWidth="1"/>
    <col min="8" max="8" width="9.5703125" style="7" customWidth="1"/>
    <col min="9" max="10" width="6.7109375" style="7" customWidth="1"/>
    <col min="11" max="11" width="4.140625" style="7" customWidth="1"/>
    <col min="12" max="13" width="6.7109375" style="7" customWidth="1"/>
    <col min="14" max="14" width="3.85546875" style="7" customWidth="1"/>
    <col min="15" max="15" width="4.7109375" style="7" customWidth="1"/>
    <col min="16" max="16384" width="5.7109375" style="7"/>
  </cols>
  <sheetData>
    <row r="1" spans="1:15" ht="1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21" customHeight="1">
      <c r="A2" s="8"/>
      <c r="B2" s="197" t="s">
        <v>16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8"/>
    </row>
    <row r="3" spans="1:15" ht="18.75" customHeight="1">
      <c r="A3" s="8"/>
      <c r="B3" s="202" t="s">
        <v>93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4"/>
      <c r="O3" s="8"/>
    </row>
    <row r="4" spans="1:15" ht="15" customHeight="1">
      <c r="A4" s="8"/>
      <c r="B4" s="199" t="s">
        <v>91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1"/>
      <c r="O4" s="8"/>
    </row>
    <row r="5" spans="1:15">
      <c r="A5" s="8"/>
      <c r="B5" s="175" t="s">
        <v>92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7"/>
      <c r="O5" s="9"/>
    </row>
    <row r="6" spans="1:15" ht="5.0999999999999996" customHeight="1">
      <c r="A6" s="8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9"/>
    </row>
    <row r="7" spans="1:15" s="27" customFormat="1" ht="15.75">
      <c r="A7" s="28"/>
      <c r="B7" s="113"/>
      <c r="C7" s="26" t="s">
        <v>13</v>
      </c>
      <c r="D7" s="26"/>
      <c r="E7" s="26"/>
      <c r="F7" s="113" t="s">
        <v>12</v>
      </c>
      <c r="G7" s="26" t="s">
        <v>15</v>
      </c>
      <c r="H7" s="26"/>
      <c r="I7" s="26"/>
      <c r="J7" s="113" t="s">
        <v>12</v>
      </c>
      <c r="K7" s="28" t="s">
        <v>14</v>
      </c>
      <c r="L7" s="26"/>
      <c r="M7" s="113"/>
      <c r="N7" s="26"/>
      <c r="O7" s="26"/>
    </row>
    <row r="8" spans="1:15" ht="5.0999999999999996" customHeight="1">
      <c r="A8" s="8"/>
      <c r="B8" s="8"/>
      <c r="C8" s="8"/>
      <c r="D8" s="8"/>
      <c r="E8" s="8"/>
      <c r="F8" s="8"/>
      <c r="G8" s="8"/>
      <c r="H8" s="8"/>
      <c r="I8" s="8"/>
      <c r="J8" s="8"/>
      <c r="K8" s="9"/>
      <c r="L8" s="9"/>
      <c r="M8" s="9"/>
      <c r="N8" s="9"/>
      <c r="O8" s="9"/>
    </row>
    <row r="9" spans="1:15">
      <c r="A9" s="8"/>
      <c r="B9" s="117" t="s">
        <v>53</v>
      </c>
      <c r="C9" s="6"/>
      <c r="D9" s="6"/>
      <c r="E9" s="126">
        <v>18</v>
      </c>
      <c r="F9" s="141" t="s">
        <v>108</v>
      </c>
      <c r="G9" s="140">
        <v>2026</v>
      </c>
      <c r="H9" s="6"/>
      <c r="I9" s="6"/>
      <c r="J9" s="6"/>
      <c r="K9" s="29"/>
      <c r="L9" s="29"/>
      <c r="M9" s="29"/>
      <c r="N9" s="30"/>
      <c r="O9" s="9"/>
    </row>
    <row r="10" spans="1:15" ht="15.75">
      <c r="A10" s="8"/>
      <c r="B10" s="52" t="s">
        <v>19</v>
      </c>
      <c r="C10" s="8"/>
      <c r="D10" s="112" t="s">
        <v>12</v>
      </c>
      <c r="E10" s="8" t="s">
        <v>17</v>
      </c>
      <c r="F10" s="112" t="s">
        <v>12</v>
      </c>
      <c r="G10" s="8" t="s">
        <v>18</v>
      </c>
      <c r="H10" s="8"/>
      <c r="I10" s="8"/>
      <c r="J10" s="8"/>
      <c r="M10" s="9"/>
      <c r="N10" s="10"/>
      <c r="O10" s="9"/>
    </row>
    <row r="11" spans="1:15" ht="20.100000000000001" customHeight="1">
      <c r="A11" s="8"/>
      <c r="B11" s="221" t="s">
        <v>37</v>
      </c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3"/>
      <c r="O11" s="9"/>
    </row>
    <row r="12" spans="1:15">
      <c r="A12" s="8"/>
      <c r="B12" s="182" t="s">
        <v>94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4"/>
      <c r="O12" s="9"/>
    </row>
    <row r="13" spans="1:15">
      <c r="A13" s="8"/>
      <c r="B13" s="185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7"/>
      <c r="O13" s="9"/>
    </row>
    <row r="14" spans="1:15" hidden="1">
      <c r="A14" s="8"/>
      <c r="B14" s="185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7"/>
      <c r="O14" s="9"/>
    </row>
    <row r="15" spans="1:15">
      <c r="A15" s="8"/>
      <c r="B15" s="185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7"/>
      <c r="O15" s="9"/>
    </row>
    <row r="16" spans="1:15">
      <c r="A16" s="8"/>
      <c r="B16" s="185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7"/>
      <c r="O16" s="9"/>
    </row>
    <row r="17" spans="1:17">
      <c r="A17" s="8"/>
      <c r="B17" s="185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7"/>
      <c r="O17" s="9"/>
    </row>
    <row r="18" spans="1:17">
      <c r="A18" s="8"/>
      <c r="B18" s="185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7"/>
      <c r="O18" s="9"/>
    </row>
    <row r="19" spans="1:17">
      <c r="A19" s="8"/>
      <c r="B19" s="185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7"/>
      <c r="O19" s="9"/>
    </row>
    <row r="20" spans="1:17">
      <c r="A20" s="8"/>
      <c r="B20" s="185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7"/>
      <c r="O20" s="9"/>
    </row>
    <row r="21" spans="1:17">
      <c r="A21" s="8"/>
      <c r="B21" s="185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7"/>
      <c r="O21" s="9"/>
    </row>
    <row r="22" spans="1:17" hidden="1">
      <c r="A22" s="8"/>
      <c r="B22" s="185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7"/>
      <c r="O22" s="9"/>
    </row>
    <row r="23" spans="1:17" hidden="1">
      <c r="A23" s="8"/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7"/>
      <c r="O23" s="9"/>
    </row>
    <row r="24" spans="1:17" hidden="1">
      <c r="A24" s="8"/>
      <c r="B24" s="185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7"/>
      <c r="O24" s="9"/>
    </row>
    <row r="25" spans="1:17" hidden="1">
      <c r="A25" s="8"/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7"/>
      <c r="O25" s="9"/>
    </row>
    <row r="26" spans="1:17">
      <c r="A26" s="8"/>
      <c r="B26" s="185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7"/>
      <c r="O26" s="9"/>
    </row>
    <row r="27" spans="1:17">
      <c r="A27" s="8"/>
      <c r="B27" s="185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7"/>
      <c r="O27" s="9"/>
    </row>
    <row r="28" spans="1:17">
      <c r="A28" s="8"/>
      <c r="B28" s="185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7"/>
      <c r="O28" s="9"/>
    </row>
    <row r="29" spans="1:17">
      <c r="A29" s="8"/>
      <c r="B29" s="185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7"/>
      <c r="O29" s="9"/>
    </row>
    <row r="30" spans="1:17">
      <c r="A30" s="8"/>
      <c r="B30" s="185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7"/>
      <c r="O30" s="9"/>
    </row>
    <row r="31" spans="1:17">
      <c r="A31" s="8"/>
      <c r="B31" s="185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7"/>
      <c r="O31" s="9"/>
    </row>
    <row r="32" spans="1:17">
      <c r="A32" s="8"/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90"/>
      <c r="O32" s="9"/>
      <c r="P32" s="59"/>
      <c r="Q32" s="37"/>
    </row>
    <row r="33" spans="1:17">
      <c r="A33" s="8"/>
      <c r="B33" s="179" t="s">
        <v>95</v>
      </c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1"/>
      <c r="O33" s="9"/>
      <c r="P33" s="59"/>
      <c r="Q33" s="37"/>
    </row>
    <row r="34" spans="1:17">
      <c r="A34" s="8"/>
      <c r="B34" s="182" t="s">
        <v>107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4"/>
      <c r="O34" s="9"/>
      <c r="P34" s="59"/>
      <c r="Q34" s="37"/>
    </row>
    <row r="35" spans="1:17">
      <c r="A35" s="8"/>
      <c r="B35" s="185"/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7"/>
      <c r="O35" s="9"/>
      <c r="P35" s="59"/>
      <c r="Q35" s="37"/>
    </row>
    <row r="36" spans="1:17" hidden="1">
      <c r="A36" s="8"/>
      <c r="B36" s="185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7"/>
      <c r="O36" s="9"/>
      <c r="P36" s="59"/>
      <c r="Q36" s="37"/>
    </row>
    <row r="37" spans="1:17" hidden="1">
      <c r="A37" s="8"/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7"/>
      <c r="O37" s="9"/>
      <c r="P37" s="59"/>
      <c r="Q37" s="37"/>
    </row>
    <row r="38" spans="1:17" hidden="1">
      <c r="A38" s="8"/>
      <c r="B38" s="185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7"/>
      <c r="O38" s="9"/>
      <c r="P38" s="59"/>
      <c r="Q38" s="37"/>
    </row>
    <row r="39" spans="1:17">
      <c r="A39" s="8"/>
      <c r="B39" s="185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7"/>
      <c r="O39" s="9"/>
      <c r="P39" s="59"/>
      <c r="Q39" s="37"/>
    </row>
    <row r="40" spans="1:17" hidden="1">
      <c r="A40" s="8"/>
      <c r="B40" s="185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7"/>
      <c r="O40" s="9"/>
      <c r="P40" s="59"/>
      <c r="Q40" s="37"/>
    </row>
    <row r="41" spans="1:17">
      <c r="A41" s="8"/>
      <c r="B41" s="185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7"/>
      <c r="O41" s="9"/>
      <c r="P41" s="59"/>
      <c r="Q41" s="37"/>
    </row>
    <row r="42" spans="1:17">
      <c r="A42" s="8"/>
      <c r="B42" s="185"/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7"/>
      <c r="O42" s="9"/>
      <c r="P42" s="59"/>
      <c r="Q42" s="37"/>
    </row>
    <row r="43" spans="1:17">
      <c r="A43" s="8"/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7"/>
      <c r="O43" s="9"/>
      <c r="P43" s="59"/>
      <c r="Q43" s="37"/>
    </row>
    <row r="44" spans="1:17">
      <c r="A44" s="8"/>
      <c r="B44" s="188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90"/>
      <c r="O44" s="9"/>
      <c r="P44" s="59"/>
      <c r="Q44" s="37"/>
    </row>
    <row r="45" spans="1:17" ht="15.75" thickBot="1">
      <c r="A45" s="8"/>
      <c r="B45" s="218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20"/>
      <c r="O45" s="9"/>
      <c r="P45" s="59"/>
      <c r="Q45" s="37"/>
    </row>
    <row r="46" spans="1:17">
      <c r="A46" s="8"/>
      <c r="B46" s="217" t="s">
        <v>85</v>
      </c>
      <c r="C46" s="217"/>
      <c r="D46" s="217"/>
      <c r="E46" s="217"/>
      <c r="F46" s="217"/>
      <c r="G46" s="217"/>
      <c r="H46" s="217" t="s">
        <v>89</v>
      </c>
      <c r="I46" s="217"/>
      <c r="J46" s="217"/>
      <c r="K46" s="217"/>
      <c r="L46" s="217"/>
      <c r="M46" s="217"/>
      <c r="N46" s="217"/>
      <c r="O46" s="9"/>
      <c r="P46" s="59"/>
      <c r="Q46" s="37"/>
    </row>
    <row r="47" spans="1:17" ht="15" customHeight="1">
      <c r="A47" s="8"/>
      <c r="B47" s="146" t="s">
        <v>85</v>
      </c>
      <c r="C47" s="146"/>
      <c r="D47" s="146"/>
      <c r="E47" s="147">
        <v>0</v>
      </c>
      <c r="F47" s="147"/>
      <c r="G47" s="147"/>
      <c r="H47" s="159" t="s">
        <v>96</v>
      </c>
      <c r="I47" s="160"/>
      <c r="J47" s="160"/>
      <c r="K47" s="161"/>
      <c r="L47" s="194">
        <v>0</v>
      </c>
      <c r="M47" s="194"/>
      <c r="N47" s="194"/>
      <c r="O47" s="9"/>
      <c r="P47" s="59"/>
      <c r="Q47" s="37"/>
    </row>
    <row r="48" spans="1:17" ht="15" customHeight="1">
      <c r="A48" s="8"/>
      <c r="B48" s="146" t="s">
        <v>85</v>
      </c>
      <c r="C48" s="146"/>
      <c r="D48" s="146"/>
      <c r="E48" s="147">
        <v>0</v>
      </c>
      <c r="F48" s="147"/>
      <c r="G48" s="147"/>
      <c r="H48" s="159" t="s">
        <v>96</v>
      </c>
      <c r="I48" s="160"/>
      <c r="J48" s="160"/>
      <c r="K48" s="161"/>
      <c r="L48" s="194">
        <v>0</v>
      </c>
      <c r="M48" s="194"/>
      <c r="N48" s="194"/>
      <c r="O48" s="9"/>
      <c r="P48" s="59"/>
      <c r="Q48" s="37"/>
    </row>
    <row r="49" spans="1:17" ht="15" customHeight="1">
      <c r="A49" s="8"/>
      <c r="B49" s="146" t="s">
        <v>85</v>
      </c>
      <c r="C49" s="146"/>
      <c r="D49" s="146"/>
      <c r="E49" s="147">
        <v>0</v>
      </c>
      <c r="F49" s="147"/>
      <c r="G49" s="147"/>
      <c r="H49" s="162" t="s">
        <v>96</v>
      </c>
      <c r="I49" s="162"/>
      <c r="J49" s="162"/>
      <c r="K49" s="162"/>
      <c r="L49" s="194">
        <v>0</v>
      </c>
      <c r="M49" s="194"/>
      <c r="N49" s="194"/>
      <c r="O49" s="9"/>
      <c r="P49" s="59"/>
      <c r="Q49" s="37"/>
    </row>
    <row r="50" spans="1:17">
      <c r="A50" s="8"/>
      <c r="B50" s="148" t="s">
        <v>81</v>
      </c>
      <c r="C50" s="148"/>
      <c r="D50" s="148"/>
      <c r="E50" s="147">
        <f>SUM(E47:G49)</f>
        <v>0</v>
      </c>
      <c r="F50" s="147"/>
      <c r="G50" s="147"/>
      <c r="H50" s="195" t="s">
        <v>81</v>
      </c>
      <c r="I50" s="195"/>
      <c r="J50" s="195"/>
      <c r="K50" s="195"/>
      <c r="L50" s="194">
        <f>SUM(L47:N49)</f>
        <v>0</v>
      </c>
      <c r="M50" s="194"/>
      <c r="N50" s="194"/>
      <c r="O50" s="9"/>
      <c r="P50" s="59"/>
      <c r="Q50" s="37"/>
    </row>
    <row r="51" spans="1:17" ht="15.75">
      <c r="A51" s="8"/>
      <c r="B51" s="148" t="s">
        <v>82</v>
      </c>
      <c r="C51" s="148"/>
      <c r="D51" s="148"/>
      <c r="E51" s="149">
        <f>E50/3</f>
        <v>0</v>
      </c>
      <c r="F51" s="149"/>
      <c r="G51" s="149"/>
      <c r="H51" s="195" t="s">
        <v>82</v>
      </c>
      <c r="I51" s="195"/>
      <c r="J51" s="195"/>
      <c r="K51" s="195"/>
      <c r="L51" s="196">
        <f>L50/3</f>
        <v>0</v>
      </c>
      <c r="M51" s="196"/>
      <c r="N51" s="196"/>
      <c r="O51" s="9"/>
      <c r="P51" s="59"/>
      <c r="Q51" s="37"/>
    </row>
    <row r="52" spans="1:17" ht="15.75">
      <c r="A52" s="8"/>
      <c r="B52" s="124"/>
      <c r="C52" s="124"/>
      <c r="D52" s="124"/>
      <c r="E52" s="125"/>
      <c r="F52" s="125"/>
      <c r="G52" s="125"/>
      <c r="H52" s="124"/>
      <c r="I52" s="133"/>
      <c r="J52" s="124"/>
      <c r="K52" s="124"/>
      <c r="L52" s="125"/>
      <c r="M52" s="125"/>
      <c r="N52" s="125"/>
      <c r="O52" s="9"/>
      <c r="P52" s="59"/>
      <c r="Q52" s="37"/>
    </row>
    <row r="53" spans="1:17" ht="15.75" thickBot="1">
      <c r="A53" s="8"/>
      <c r="B53" s="163" t="s">
        <v>85</v>
      </c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5"/>
      <c r="O53" s="9"/>
      <c r="P53" s="59"/>
      <c r="Q53" s="37"/>
    </row>
    <row r="54" spans="1:17">
      <c r="A54" s="8"/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9"/>
      <c r="P54" s="59"/>
      <c r="Q54" s="37"/>
    </row>
    <row r="55" spans="1:17">
      <c r="A55" s="8"/>
      <c r="B55" s="146" t="s">
        <v>85</v>
      </c>
      <c r="C55" s="146"/>
      <c r="D55" s="146"/>
      <c r="E55" s="147">
        <v>0</v>
      </c>
      <c r="F55" s="147"/>
      <c r="G55" s="147"/>
      <c r="H55" s="146" t="s">
        <v>85</v>
      </c>
      <c r="I55" s="146"/>
      <c r="J55" s="146"/>
      <c r="K55" s="146"/>
      <c r="L55" s="147">
        <v>0</v>
      </c>
      <c r="M55" s="147"/>
      <c r="N55" s="147"/>
      <c r="O55" s="9"/>
      <c r="P55" s="59"/>
      <c r="Q55" s="37"/>
    </row>
    <row r="56" spans="1:17">
      <c r="A56" s="8"/>
      <c r="B56" s="146" t="s">
        <v>85</v>
      </c>
      <c r="C56" s="146"/>
      <c r="D56" s="146"/>
      <c r="E56" s="147">
        <v>0</v>
      </c>
      <c r="F56" s="147"/>
      <c r="G56" s="147"/>
      <c r="H56" s="146" t="s">
        <v>85</v>
      </c>
      <c r="I56" s="146"/>
      <c r="J56" s="146"/>
      <c r="K56" s="146"/>
      <c r="L56" s="147">
        <v>0</v>
      </c>
      <c r="M56" s="147"/>
      <c r="N56" s="147"/>
      <c r="O56" s="9"/>
      <c r="P56" s="59"/>
      <c r="Q56" s="37"/>
    </row>
    <row r="57" spans="1:17">
      <c r="A57" s="8"/>
      <c r="B57" s="146" t="s">
        <v>85</v>
      </c>
      <c r="C57" s="146"/>
      <c r="D57" s="146"/>
      <c r="E57" s="147">
        <v>0</v>
      </c>
      <c r="F57" s="147"/>
      <c r="G57" s="147"/>
      <c r="H57" s="146" t="s">
        <v>85</v>
      </c>
      <c r="I57" s="146"/>
      <c r="J57" s="146"/>
      <c r="K57" s="146"/>
      <c r="L57" s="147">
        <v>0</v>
      </c>
      <c r="M57" s="147"/>
      <c r="N57" s="147"/>
      <c r="O57" s="9"/>
      <c r="P57" s="59"/>
      <c r="Q57" s="37"/>
    </row>
    <row r="58" spans="1:17">
      <c r="A58" s="8"/>
      <c r="B58" s="148" t="s">
        <v>85</v>
      </c>
      <c r="C58" s="148"/>
      <c r="D58" s="148"/>
      <c r="E58" s="147">
        <f>SUM(E55:G57)</f>
        <v>0</v>
      </c>
      <c r="F58" s="147"/>
      <c r="G58" s="147"/>
      <c r="H58" s="148" t="s">
        <v>85</v>
      </c>
      <c r="I58" s="148"/>
      <c r="J58" s="148"/>
      <c r="K58" s="148"/>
      <c r="L58" s="147">
        <v>0</v>
      </c>
      <c r="M58" s="147"/>
      <c r="N58" s="147"/>
      <c r="O58" s="9"/>
      <c r="P58" s="59"/>
      <c r="Q58" s="37"/>
    </row>
    <row r="59" spans="1:17" ht="15.75">
      <c r="A59" s="8"/>
      <c r="B59" s="148" t="s">
        <v>82</v>
      </c>
      <c r="C59" s="148"/>
      <c r="D59" s="148"/>
      <c r="E59" s="149">
        <f>E58/3</f>
        <v>0</v>
      </c>
      <c r="F59" s="149"/>
      <c r="G59" s="149"/>
      <c r="H59" s="148" t="s">
        <v>84</v>
      </c>
      <c r="I59" s="148"/>
      <c r="J59" s="148"/>
      <c r="K59" s="148"/>
      <c r="L59" s="149">
        <f>L58/3</f>
        <v>0</v>
      </c>
      <c r="M59" s="149"/>
      <c r="N59" s="149"/>
      <c r="O59" s="9"/>
      <c r="P59" s="59"/>
      <c r="Q59" s="37"/>
    </row>
    <row r="60" spans="1:17" ht="15.75">
      <c r="A60" s="8"/>
      <c r="B60" s="124"/>
      <c r="C60" s="124"/>
      <c r="D60" s="124"/>
      <c r="E60" s="125"/>
      <c r="F60" s="125"/>
      <c r="G60" s="125"/>
      <c r="H60" s="124"/>
      <c r="I60" s="133"/>
      <c r="J60" s="124"/>
      <c r="K60" s="124"/>
      <c r="L60" s="125"/>
      <c r="M60" s="125"/>
      <c r="N60" s="125"/>
      <c r="O60" s="9"/>
      <c r="P60" s="59"/>
      <c r="Q60" s="37"/>
    </row>
    <row r="61" spans="1:17" ht="15.75" customHeight="1">
      <c r="A61" s="8"/>
      <c r="B61" s="186"/>
      <c r="C61" s="186"/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6"/>
      <c r="O61" s="9"/>
      <c r="P61" s="59"/>
      <c r="Q61" s="37"/>
    </row>
    <row r="62" spans="1:17" ht="15.75" customHeight="1">
      <c r="A62" s="8"/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9"/>
      <c r="P62" s="59"/>
      <c r="Q62" s="37"/>
    </row>
    <row r="63" spans="1:17" ht="15.75" customHeight="1">
      <c r="A63" s="8"/>
      <c r="B63" s="186"/>
      <c r="C63" s="186"/>
      <c r="D63" s="186"/>
      <c r="E63" s="186"/>
      <c r="F63" s="186"/>
      <c r="G63" s="186"/>
      <c r="H63" s="186"/>
      <c r="I63" s="186"/>
      <c r="J63" s="186"/>
      <c r="K63" s="186"/>
      <c r="L63" s="186"/>
      <c r="M63" s="186"/>
      <c r="N63" s="186"/>
      <c r="O63" s="9"/>
      <c r="P63" s="59"/>
      <c r="Q63" s="37"/>
    </row>
    <row r="64" spans="1:17" ht="15.75" customHeight="1">
      <c r="A64" s="8"/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9"/>
      <c r="P64" s="59"/>
      <c r="Q64" s="37"/>
    </row>
    <row r="65" spans="1:17" ht="15.75" customHeight="1">
      <c r="A65" s="8"/>
      <c r="B65" s="186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9"/>
      <c r="P65" s="59"/>
      <c r="Q65" s="37"/>
    </row>
    <row r="66" spans="1:17" ht="15.75" customHeight="1">
      <c r="A66" s="8"/>
      <c r="B66" s="186"/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  <c r="O66" s="9"/>
      <c r="P66" s="59"/>
      <c r="Q66" s="37"/>
    </row>
    <row r="67" spans="1:17" ht="15.75" customHeight="1">
      <c r="A67" s="8"/>
      <c r="B67" s="186"/>
      <c r="C67" s="186"/>
      <c r="D67" s="186"/>
      <c r="E67" s="186"/>
      <c r="F67" s="186"/>
      <c r="G67" s="186"/>
      <c r="H67" s="186"/>
      <c r="I67" s="186"/>
      <c r="J67" s="186"/>
      <c r="K67" s="186"/>
      <c r="L67" s="186"/>
      <c r="M67" s="186"/>
      <c r="N67" s="186"/>
      <c r="O67" s="9"/>
      <c r="P67" s="59"/>
      <c r="Q67" s="37"/>
    </row>
    <row r="68" spans="1:17" ht="15.75" customHeight="1">
      <c r="A68" s="8"/>
      <c r="B68" s="186"/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9"/>
      <c r="P68" s="59"/>
      <c r="Q68" s="37"/>
    </row>
    <row r="69" spans="1:17" ht="15.75" customHeight="1">
      <c r="A69" s="8"/>
      <c r="B69" s="186"/>
      <c r="C69" s="186"/>
      <c r="D69" s="186"/>
      <c r="E69" s="186"/>
      <c r="F69" s="186"/>
      <c r="G69" s="186"/>
      <c r="H69" s="186"/>
      <c r="I69" s="186"/>
      <c r="J69" s="186"/>
      <c r="K69" s="186"/>
      <c r="L69" s="186"/>
      <c r="M69" s="186"/>
      <c r="N69" s="186"/>
      <c r="O69" s="9"/>
      <c r="P69" s="59"/>
      <c r="Q69" s="37"/>
    </row>
    <row r="70" spans="1:17" ht="15.75" customHeight="1">
      <c r="A70" s="8"/>
      <c r="B70" s="186"/>
      <c r="C70" s="186"/>
      <c r="D70" s="186"/>
      <c r="E70" s="186"/>
      <c r="F70" s="186"/>
      <c r="G70" s="186"/>
      <c r="H70" s="186"/>
      <c r="I70" s="186"/>
      <c r="J70" s="186"/>
      <c r="K70" s="186"/>
      <c r="L70" s="186"/>
      <c r="M70" s="186"/>
      <c r="N70" s="186"/>
      <c r="O70" s="9"/>
      <c r="P70" s="59"/>
      <c r="Q70" s="37"/>
    </row>
    <row r="71" spans="1:17" ht="15.75" customHeight="1">
      <c r="A71" s="8"/>
      <c r="B71" s="186"/>
      <c r="C71" s="186"/>
      <c r="D71" s="186"/>
      <c r="E71" s="186"/>
      <c r="F71" s="186"/>
      <c r="G71" s="186"/>
      <c r="H71" s="186"/>
      <c r="I71" s="186"/>
      <c r="J71" s="186"/>
      <c r="K71" s="186"/>
      <c r="L71" s="186"/>
      <c r="M71" s="186"/>
      <c r="N71" s="186"/>
      <c r="O71" s="9"/>
      <c r="P71" s="59"/>
      <c r="Q71" s="37"/>
    </row>
    <row r="72" spans="1:17" ht="24" customHeight="1">
      <c r="A72" s="8"/>
      <c r="B72" s="124"/>
      <c r="C72" s="124"/>
      <c r="D72" s="124"/>
      <c r="E72" s="125"/>
      <c r="F72" s="125"/>
      <c r="G72" s="125"/>
      <c r="H72" s="124"/>
      <c r="I72" s="133"/>
      <c r="J72" s="124"/>
      <c r="K72" s="124"/>
      <c r="L72" s="125"/>
      <c r="M72" s="125"/>
      <c r="N72" s="125"/>
      <c r="O72" s="9"/>
      <c r="P72" s="59"/>
      <c r="Q72" s="37"/>
    </row>
    <row r="73" spans="1:17" ht="15" customHeight="1">
      <c r="A73" s="8"/>
      <c r="B73" s="205" t="s">
        <v>38</v>
      </c>
      <c r="C73" s="205"/>
      <c r="D73" s="205"/>
      <c r="E73" s="205"/>
      <c r="F73" s="205"/>
      <c r="G73" s="205"/>
      <c r="H73" s="205"/>
      <c r="I73" s="205"/>
      <c r="J73" s="205"/>
      <c r="K73" s="205"/>
      <c r="L73" s="205"/>
      <c r="M73" s="205"/>
      <c r="N73" s="205"/>
      <c r="O73" s="9"/>
      <c r="P73" s="59"/>
      <c r="Q73" s="37"/>
    </row>
    <row r="74" spans="1:17" ht="15" hidden="1" customHeight="1">
      <c r="A74" s="8"/>
      <c r="B74" s="206" t="s">
        <v>83</v>
      </c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4"/>
      <c r="O74" s="9"/>
      <c r="P74" s="59"/>
      <c r="Q74" s="37"/>
    </row>
    <row r="75" spans="1:17" ht="15" hidden="1" customHeight="1">
      <c r="A75" s="8"/>
      <c r="B75" s="185"/>
      <c r="C75" s="186"/>
      <c r="D75" s="186"/>
      <c r="E75" s="186"/>
      <c r="F75" s="186"/>
      <c r="G75" s="186"/>
      <c r="H75" s="186"/>
      <c r="I75" s="186"/>
      <c r="J75" s="186"/>
      <c r="K75" s="186"/>
      <c r="L75" s="186"/>
      <c r="M75" s="186"/>
      <c r="N75" s="187"/>
      <c r="O75" s="9"/>
      <c r="P75" s="59"/>
      <c r="Q75" s="37"/>
    </row>
    <row r="76" spans="1:17">
      <c r="A76" s="8"/>
      <c r="B76" s="185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7"/>
      <c r="O76" s="9"/>
      <c r="P76" s="59"/>
      <c r="Q76" s="37"/>
    </row>
    <row r="77" spans="1:17">
      <c r="A77" s="8"/>
      <c r="B77" s="188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90"/>
      <c r="O77" s="9"/>
      <c r="P77" s="59"/>
      <c r="Q77" s="37"/>
    </row>
    <row r="78" spans="1:17" s="37" customFormat="1" ht="15" customHeight="1">
      <c r="A78" s="9"/>
      <c r="B78" s="210" t="s">
        <v>88</v>
      </c>
      <c r="C78" s="211"/>
      <c r="D78" s="211"/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9"/>
    </row>
    <row r="79" spans="1:17" s="37" customFormat="1" ht="20.100000000000001" customHeight="1">
      <c r="A79" s="14"/>
      <c r="B79" s="191" t="s">
        <v>28</v>
      </c>
      <c r="C79" s="192"/>
      <c r="D79" s="193"/>
      <c r="E79" s="138" t="s">
        <v>27</v>
      </c>
      <c r="F79" s="139" t="s">
        <v>60</v>
      </c>
      <c r="G79" s="212" t="s">
        <v>87</v>
      </c>
      <c r="H79" s="212"/>
      <c r="I79" s="212"/>
      <c r="J79" s="212"/>
      <c r="K79" s="212"/>
      <c r="L79" s="213" t="s">
        <v>25</v>
      </c>
      <c r="M79" s="214"/>
      <c r="N79" s="215"/>
      <c r="O79" s="9"/>
    </row>
    <row r="80" spans="1:17" s="8" customFormat="1">
      <c r="B80" s="151" t="s">
        <v>97</v>
      </c>
      <c r="C80" s="152"/>
      <c r="D80" s="153"/>
      <c r="E80" s="118" t="s">
        <v>86</v>
      </c>
      <c r="F80" s="119">
        <v>1</v>
      </c>
      <c r="G80" s="263">
        <v>0</v>
      </c>
      <c r="H80" s="264"/>
      <c r="I80" s="266">
        <v>152660153</v>
      </c>
      <c r="J80" s="267"/>
      <c r="K80" s="268"/>
      <c r="L80" s="150">
        <v>5715000</v>
      </c>
      <c r="M80" s="150"/>
      <c r="N80" s="150"/>
    </row>
    <row r="81" spans="2:14" s="8" customFormat="1">
      <c r="B81" s="151" t="s">
        <v>103</v>
      </c>
      <c r="C81" s="152"/>
      <c r="D81" s="153"/>
      <c r="E81" s="118" t="s">
        <v>86</v>
      </c>
      <c r="F81" s="119">
        <v>1</v>
      </c>
      <c r="G81" s="263">
        <v>0</v>
      </c>
      <c r="H81" s="264"/>
      <c r="I81" s="266">
        <v>23451907</v>
      </c>
      <c r="J81" s="267"/>
      <c r="K81" s="268"/>
      <c r="L81" s="150">
        <v>2583333</v>
      </c>
      <c r="M81" s="150"/>
      <c r="N81" s="150"/>
    </row>
    <row r="82" spans="2:14" s="8" customFormat="1">
      <c r="B82" s="151" t="s">
        <v>98</v>
      </c>
      <c r="C82" s="152"/>
      <c r="D82" s="153"/>
      <c r="E82" s="118" t="s">
        <v>90</v>
      </c>
      <c r="F82" s="119">
        <v>1</v>
      </c>
      <c r="G82" s="263">
        <v>0</v>
      </c>
      <c r="H82" s="264"/>
      <c r="I82" s="266">
        <v>9180146</v>
      </c>
      <c r="J82" s="267"/>
      <c r="K82" s="268"/>
      <c r="L82" s="150">
        <v>450000</v>
      </c>
      <c r="M82" s="150"/>
      <c r="N82" s="150"/>
    </row>
    <row r="83" spans="2:14" s="8" customFormat="1">
      <c r="B83" s="151" t="s">
        <v>99</v>
      </c>
      <c r="C83" s="152"/>
      <c r="D83" s="153"/>
      <c r="E83" s="118" t="s">
        <v>90</v>
      </c>
      <c r="F83" s="119">
        <v>1</v>
      </c>
      <c r="G83" s="263">
        <v>0</v>
      </c>
      <c r="H83" s="264"/>
      <c r="I83" s="266">
        <v>7328875</v>
      </c>
      <c r="J83" s="267"/>
      <c r="K83" s="268"/>
      <c r="L83" s="150">
        <v>750000</v>
      </c>
      <c r="M83" s="150"/>
      <c r="N83" s="150"/>
    </row>
    <row r="84" spans="2:14" s="8" customFormat="1">
      <c r="B84" s="151" t="s">
        <v>104</v>
      </c>
      <c r="C84" s="152"/>
      <c r="D84" s="153"/>
      <c r="E84" s="118" t="s">
        <v>90</v>
      </c>
      <c r="F84" s="119">
        <v>1</v>
      </c>
      <c r="G84" s="263">
        <v>0</v>
      </c>
      <c r="H84" s="264"/>
      <c r="I84" s="266">
        <v>1100000</v>
      </c>
      <c r="J84" s="267"/>
      <c r="K84" s="268"/>
      <c r="L84" s="150">
        <v>465000</v>
      </c>
      <c r="M84" s="150"/>
      <c r="N84" s="150"/>
    </row>
    <row r="85" spans="2:14" s="8" customFormat="1">
      <c r="B85" s="151" t="s">
        <v>105</v>
      </c>
      <c r="C85" s="152"/>
      <c r="D85" s="153"/>
      <c r="E85" s="118" t="s">
        <v>90</v>
      </c>
      <c r="F85" s="119">
        <v>1</v>
      </c>
      <c r="G85" s="263">
        <v>0</v>
      </c>
      <c r="H85" s="264"/>
      <c r="I85" s="266">
        <v>814320</v>
      </c>
      <c r="J85" s="267"/>
      <c r="K85" s="268"/>
      <c r="L85" s="150">
        <v>120000</v>
      </c>
      <c r="M85" s="150"/>
      <c r="N85" s="150"/>
    </row>
    <row r="86" spans="2:14" s="8" customFormat="1">
      <c r="B86" s="151" t="s">
        <v>106</v>
      </c>
      <c r="C86" s="152"/>
      <c r="D86" s="153"/>
      <c r="E86" s="118" t="s">
        <v>90</v>
      </c>
      <c r="F86" s="119">
        <v>1</v>
      </c>
      <c r="G86" s="263">
        <v>0</v>
      </c>
      <c r="H86" s="264"/>
      <c r="I86" s="266">
        <v>148382</v>
      </c>
      <c r="J86" s="267"/>
      <c r="K86" s="268"/>
      <c r="L86" s="150">
        <v>98000</v>
      </c>
      <c r="M86" s="150"/>
      <c r="N86" s="150"/>
    </row>
    <row r="87" spans="2:14" s="8" customFormat="1">
      <c r="B87" s="151"/>
      <c r="C87" s="152"/>
      <c r="D87" s="153"/>
      <c r="E87" s="118"/>
      <c r="F87" s="119"/>
      <c r="G87" s="263">
        <v>0</v>
      </c>
      <c r="H87" s="264"/>
      <c r="I87" s="266">
        <v>0</v>
      </c>
      <c r="J87" s="267"/>
      <c r="K87" s="268"/>
      <c r="L87" s="150">
        <v>0</v>
      </c>
      <c r="M87" s="150"/>
      <c r="N87" s="150"/>
    </row>
    <row r="88" spans="2:14" s="8" customFormat="1">
      <c r="B88" s="151"/>
      <c r="C88" s="152"/>
      <c r="D88" s="153"/>
      <c r="E88" s="118"/>
      <c r="F88" s="119"/>
      <c r="G88" s="263">
        <v>0</v>
      </c>
      <c r="H88" s="264"/>
      <c r="I88" s="266">
        <v>0</v>
      </c>
      <c r="J88" s="267"/>
      <c r="K88" s="268"/>
      <c r="L88" s="150">
        <v>0</v>
      </c>
      <c r="M88" s="150"/>
      <c r="N88" s="150"/>
    </row>
    <row r="89" spans="2:14" s="8" customFormat="1">
      <c r="B89" s="151"/>
      <c r="C89" s="152"/>
      <c r="D89" s="153"/>
      <c r="E89" s="118"/>
      <c r="F89" s="119"/>
      <c r="G89" s="263">
        <v>0</v>
      </c>
      <c r="H89" s="264"/>
      <c r="I89" s="266">
        <v>0</v>
      </c>
      <c r="J89" s="267"/>
      <c r="K89" s="268"/>
      <c r="L89" s="150">
        <v>0</v>
      </c>
      <c r="M89" s="150"/>
      <c r="N89" s="150"/>
    </row>
    <row r="90" spans="2:14" s="8" customFormat="1">
      <c r="B90" s="151"/>
      <c r="C90" s="152"/>
      <c r="D90" s="153"/>
      <c r="E90" s="118"/>
      <c r="F90" s="119"/>
      <c r="G90" s="263">
        <v>0</v>
      </c>
      <c r="H90" s="264"/>
      <c r="I90" s="266">
        <v>0</v>
      </c>
      <c r="J90" s="267"/>
      <c r="K90" s="268"/>
      <c r="L90" s="150">
        <v>0</v>
      </c>
      <c r="M90" s="150"/>
      <c r="N90" s="150"/>
    </row>
    <row r="91" spans="2:14" s="8" customFormat="1" ht="15" customHeight="1">
      <c r="B91" s="151"/>
      <c r="C91" s="152"/>
      <c r="D91" s="153"/>
      <c r="E91" s="118"/>
      <c r="F91" s="119"/>
      <c r="G91" s="263">
        <v>0</v>
      </c>
      <c r="H91" s="264"/>
      <c r="I91" s="266">
        <v>0</v>
      </c>
      <c r="J91" s="267"/>
      <c r="K91" s="268"/>
      <c r="L91" s="150">
        <v>0</v>
      </c>
      <c r="M91" s="150"/>
      <c r="N91" s="150"/>
    </row>
    <row r="92" spans="2:14" s="8" customFormat="1" ht="15" customHeight="1">
      <c r="B92" s="151"/>
      <c r="C92" s="152"/>
      <c r="D92" s="153"/>
      <c r="E92" s="118"/>
      <c r="F92" s="119"/>
      <c r="G92" s="263">
        <v>0</v>
      </c>
      <c r="H92" s="264"/>
      <c r="I92" s="266">
        <v>0</v>
      </c>
      <c r="J92" s="267"/>
      <c r="K92" s="268"/>
      <c r="L92" s="150">
        <v>0</v>
      </c>
      <c r="M92" s="150"/>
      <c r="N92" s="150"/>
    </row>
    <row r="93" spans="2:14" s="8" customFormat="1" ht="15" customHeight="1">
      <c r="B93" s="151"/>
      <c r="C93" s="152"/>
      <c r="D93" s="153"/>
      <c r="E93" s="118"/>
      <c r="F93" s="119"/>
      <c r="G93" s="263">
        <v>0</v>
      </c>
      <c r="H93" s="264"/>
      <c r="I93" s="266">
        <v>0</v>
      </c>
      <c r="J93" s="267"/>
      <c r="K93" s="268"/>
      <c r="L93" s="150">
        <v>0</v>
      </c>
      <c r="M93" s="150"/>
      <c r="N93" s="150"/>
    </row>
    <row r="94" spans="2:14" s="8" customFormat="1" ht="15" customHeight="1">
      <c r="B94" s="151"/>
      <c r="C94" s="152"/>
      <c r="D94" s="153"/>
      <c r="E94" s="118"/>
      <c r="F94" s="119"/>
      <c r="G94" s="263">
        <v>0</v>
      </c>
      <c r="H94" s="264"/>
      <c r="I94" s="266">
        <v>0</v>
      </c>
      <c r="J94" s="267"/>
      <c r="K94" s="268"/>
      <c r="L94" s="150">
        <v>0</v>
      </c>
      <c r="M94" s="150"/>
      <c r="N94" s="150"/>
    </row>
    <row r="95" spans="2:14" s="8" customFormat="1" ht="15" customHeight="1">
      <c r="B95" s="151"/>
      <c r="C95" s="152"/>
      <c r="D95" s="153"/>
      <c r="E95" s="118"/>
      <c r="F95" s="119"/>
      <c r="G95" s="263">
        <v>0</v>
      </c>
      <c r="H95" s="264"/>
      <c r="I95" s="266">
        <v>0</v>
      </c>
      <c r="J95" s="267"/>
      <c r="K95" s="268"/>
      <c r="L95" s="150">
        <v>0</v>
      </c>
      <c r="M95" s="150"/>
      <c r="N95" s="150"/>
    </row>
    <row r="96" spans="2:14" s="8" customFormat="1" ht="15" customHeight="1">
      <c r="B96" s="151"/>
      <c r="C96" s="152"/>
      <c r="D96" s="153"/>
      <c r="E96" s="118"/>
      <c r="F96" s="119"/>
      <c r="G96" s="263">
        <v>0</v>
      </c>
      <c r="H96" s="264"/>
      <c r="I96" s="269">
        <v>0</v>
      </c>
      <c r="J96" s="270"/>
      <c r="K96" s="271"/>
      <c r="L96" s="150">
        <v>0</v>
      </c>
      <c r="M96" s="150"/>
      <c r="N96" s="150"/>
    </row>
    <row r="97" spans="1:15" s="8" customFormat="1" ht="15" customHeight="1">
      <c r="B97" s="151"/>
      <c r="C97" s="152"/>
      <c r="D97" s="153"/>
      <c r="E97" s="118"/>
      <c r="F97" s="119"/>
      <c r="G97" s="263">
        <v>0</v>
      </c>
      <c r="H97" s="264"/>
      <c r="I97" s="269">
        <v>0</v>
      </c>
      <c r="J97" s="270"/>
      <c r="K97" s="271"/>
      <c r="L97" s="150">
        <v>0</v>
      </c>
      <c r="M97" s="150"/>
      <c r="N97" s="150"/>
    </row>
    <row r="98" spans="1:15" s="8" customFormat="1">
      <c r="B98" s="207" t="s">
        <v>26</v>
      </c>
      <c r="C98" s="208"/>
      <c r="D98" s="208"/>
      <c r="E98" s="208"/>
      <c r="F98" s="209"/>
      <c r="G98" s="265">
        <f>SUM(G80:H97)</f>
        <v>0</v>
      </c>
      <c r="H98" s="247"/>
      <c r="I98" s="265">
        <f>SUM(I80:K97)-I81</f>
        <v>171231876</v>
      </c>
      <c r="J98" s="247"/>
      <c r="K98" s="248"/>
      <c r="L98" s="216">
        <f>SUM(L80:N97)-L81</f>
        <v>7598000</v>
      </c>
      <c r="M98" s="216"/>
      <c r="N98" s="216"/>
    </row>
    <row r="99" spans="1:15" ht="15" hidden="1" customHeight="1">
      <c r="A99" s="9"/>
      <c r="B99" s="96"/>
      <c r="C99" s="81"/>
      <c r="D99" s="81"/>
      <c r="E99" s="81"/>
      <c r="F99" s="81"/>
      <c r="G99" s="81"/>
      <c r="H99" s="81"/>
      <c r="I99" s="81"/>
      <c r="J99" s="97"/>
      <c r="K99" s="81"/>
      <c r="L99" s="81"/>
      <c r="M99" s="81"/>
      <c r="N99" s="81"/>
      <c r="O99" s="9"/>
    </row>
    <row r="100" spans="1:15" ht="15" hidden="1" customHeight="1">
      <c r="A100" s="9"/>
      <c r="B100" s="96"/>
      <c r="C100" s="81"/>
      <c r="D100" s="81"/>
      <c r="E100" s="81"/>
      <c r="F100" s="81"/>
      <c r="G100" s="81"/>
      <c r="H100" s="81"/>
      <c r="I100" s="81"/>
      <c r="J100" s="97"/>
      <c r="K100" s="81"/>
      <c r="L100" s="81"/>
      <c r="M100" s="81"/>
      <c r="N100" s="81"/>
      <c r="O100" s="9"/>
    </row>
    <row r="101" spans="1:15">
      <c r="A101" s="9"/>
      <c r="B101" s="97"/>
      <c r="C101" s="81"/>
      <c r="D101" s="81"/>
      <c r="E101" s="81"/>
      <c r="F101" s="81"/>
      <c r="G101" s="81"/>
      <c r="H101" s="81"/>
      <c r="I101" s="81"/>
      <c r="J101" s="97"/>
      <c r="K101" s="81"/>
      <c r="L101" s="81"/>
      <c r="M101" s="81"/>
      <c r="N101" s="81"/>
      <c r="O101" s="9"/>
    </row>
    <row r="102" spans="1:15" hidden="1">
      <c r="A102" s="8"/>
      <c r="B102" s="80"/>
      <c r="C102" s="79"/>
      <c r="D102" s="79"/>
      <c r="E102" s="79"/>
      <c r="F102" s="79"/>
      <c r="G102" s="79"/>
      <c r="H102" s="79"/>
      <c r="I102" s="79"/>
      <c r="J102" s="80"/>
      <c r="K102" s="79"/>
      <c r="L102" s="79"/>
      <c r="M102" s="79"/>
      <c r="N102" s="79"/>
      <c r="O102" s="9"/>
    </row>
    <row r="103" spans="1:15" hidden="1">
      <c r="A103" s="8"/>
      <c r="B103" s="80"/>
      <c r="C103" s="79"/>
      <c r="D103" s="79"/>
      <c r="E103" s="79"/>
      <c r="F103" s="79"/>
      <c r="G103" s="79"/>
      <c r="H103" s="79"/>
      <c r="I103" s="79"/>
      <c r="J103" s="80"/>
      <c r="K103" s="79"/>
      <c r="L103" s="79"/>
      <c r="M103" s="79"/>
      <c r="N103" s="79"/>
      <c r="O103" s="9"/>
    </row>
    <row r="104" spans="1:15" hidden="1">
      <c r="A104" s="8"/>
      <c r="B104" s="80"/>
      <c r="C104" s="79"/>
      <c r="D104" s="79"/>
      <c r="E104" s="79"/>
      <c r="F104" s="79"/>
      <c r="G104" s="79"/>
      <c r="H104" s="79"/>
      <c r="I104" s="79"/>
      <c r="J104" s="80"/>
      <c r="K104" s="79"/>
      <c r="L104" s="79"/>
      <c r="M104" s="79"/>
      <c r="N104" s="79"/>
      <c r="O104" s="9"/>
    </row>
    <row r="105" spans="1:15" hidden="1">
      <c r="A105" s="8"/>
      <c r="B105" s="80"/>
      <c r="C105" s="79"/>
      <c r="D105" s="79"/>
      <c r="E105" s="79"/>
      <c r="F105" s="79"/>
      <c r="G105" s="79"/>
      <c r="H105" s="79"/>
      <c r="I105" s="79"/>
      <c r="J105" s="80"/>
      <c r="K105" s="79"/>
      <c r="L105" s="79"/>
      <c r="M105" s="79"/>
      <c r="N105" s="79"/>
      <c r="O105" s="9"/>
    </row>
    <row r="106" spans="1:15" hidden="1">
      <c r="A106" s="8"/>
      <c r="B106" s="80"/>
      <c r="C106" s="79"/>
      <c r="D106" s="79"/>
      <c r="E106" s="79"/>
      <c r="F106" s="79"/>
      <c r="G106" s="79"/>
      <c r="H106" s="79"/>
      <c r="I106" s="79"/>
      <c r="J106" s="80"/>
      <c r="K106" s="79"/>
      <c r="L106" s="79"/>
      <c r="M106" s="79"/>
      <c r="N106" s="79"/>
      <c r="O106" s="9"/>
    </row>
    <row r="107" spans="1:15" hidden="1">
      <c r="A107" s="8"/>
      <c r="B107" s="80"/>
      <c r="C107" s="79"/>
      <c r="D107" s="79"/>
      <c r="E107" s="79"/>
      <c r="F107" s="79"/>
      <c r="G107" s="79"/>
      <c r="H107" s="79"/>
      <c r="I107" s="79"/>
      <c r="J107" s="80"/>
      <c r="K107" s="79"/>
      <c r="L107" s="79"/>
      <c r="M107" s="79"/>
      <c r="N107" s="79"/>
      <c r="O107" s="9"/>
    </row>
    <row r="108" spans="1:15" ht="15" customHeight="1">
      <c r="A108" s="8"/>
      <c r="B108" s="207" t="s">
        <v>39</v>
      </c>
      <c r="C108" s="208"/>
      <c r="D108" s="208"/>
      <c r="E108" s="208"/>
      <c r="F108" s="208"/>
      <c r="G108" s="208"/>
      <c r="H108" s="208"/>
      <c r="I108" s="208"/>
      <c r="J108" s="208"/>
      <c r="K108" s="208"/>
      <c r="L108" s="208"/>
      <c r="M108" s="208"/>
      <c r="N108" s="209"/>
      <c r="O108" s="9"/>
    </row>
    <row r="109" spans="1:15">
      <c r="A109" s="8"/>
      <c r="B109" s="15" t="s">
        <v>32</v>
      </c>
      <c r="C109" s="8"/>
      <c r="D109" s="8"/>
      <c r="E109" s="8"/>
      <c r="F109" s="11"/>
      <c r="G109" s="1"/>
      <c r="H109" s="1"/>
      <c r="I109" s="1"/>
      <c r="J109" s="1"/>
      <c r="K109" s="1"/>
      <c r="L109" s="198">
        <f>SUM(L110:N111)</f>
        <v>12500000</v>
      </c>
      <c r="M109" s="198"/>
      <c r="N109" s="198"/>
      <c r="O109" s="1"/>
    </row>
    <row r="110" spans="1:15">
      <c r="A110" s="8"/>
      <c r="B110" s="256" t="s">
        <v>100</v>
      </c>
      <c r="C110" s="256"/>
      <c r="D110" s="256"/>
      <c r="E110" s="256"/>
      <c r="F110" s="256"/>
      <c r="G110" s="256"/>
      <c r="H110" s="256"/>
      <c r="I110" s="256"/>
      <c r="J110" s="256"/>
      <c r="K110" s="256"/>
      <c r="L110" s="168">
        <v>12500000</v>
      </c>
      <c r="M110" s="168"/>
      <c r="N110" s="168"/>
      <c r="O110" s="1"/>
    </row>
    <row r="111" spans="1:15">
      <c r="A111" s="8"/>
      <c r="B111" s="256"/>
      <c r="C111" s="256"/>
      <c r="D111" s="256"/>
      <c r="E111" s="256"/>
      <c r="F111" s="256"/>
      <c r="G111" s="256"/>
      <c r="H111" s="256"/>
      <c r="I111" s="256"/>
      <c r="J111" s="256"/>
      <c r="K111" s="256"/>
      <c r="L111" s="168">
        <v>0</v>
      </c>
      <c r="M111" s="168"/>
      <c r="N111" s="168"/>
      <c r="O111" s="1"/>
    </row>
    <row r="112" spans="1:15" ht="5.0999999999999996" customHeight="1">
      <c r="A112" s="8"/>
      <c r="B112" s="42"/>
      <c r="C112" s="43"/>
      <c r="D112" s="43"/>
      <c r="E112" s="43"/>
      <c r="F112" s="44"/>
      <c r="G112" s="43"/>
      <c r="H112" s="43"/>
      <c r="I112" s="43"/>
      <c r="J112" s="43"/>
      <c r="K112" s="43"/>
      <c r="L112" s="45"/>
      <c r="M112" s="45"/>
      <c r="N112" s="45"/>
      <c r="O112" s="8"/>
    </row>
    <row r="113" spans="1:15">
      <c r="A113" s="8"/>
      <c r="B113" s="15" t="s">
        <v>3</v>
      </c>
      <c r="C113" s="8"/>
      <c r="D113" s="8"/>
      <c r="E113" s="8"/>
      <c r="F113" s="12"/>
      <c r="G113" s="8"/>
      <c r="H113" s="8"/>
      <c r="I113" s="8"/>
      <c r="J113" s="8"/>
      <c r="K113" s="8"/>
      <c r="L113" s="262">
        <v>10</v>
      </c>
      <c r="M113" s="262"/>
      <c r="N113" s="78" t="s">
        <v>1</v>
      </c>
      <c r="O113" s="8"/>
    </row>
    <row r="114" spans="1:15">
      <c r="A114" s="8"/>
      <c r="B114" s="107" t="s">
        <v>33</v>
      </c>
      <c r="C114" s="108"/>
      <c r="D114" s="8"/>
      <c r="E114" s="8"/>
      <c r="F114" s="8"/>
      <c r="G114" s="8"/>
      <c r="H114" s="8"/>
      <c r="I114" s="8"/>
      <c r="J114" s="8"/>
      <c r="K114" s="8"/>
      <c r="L114" s="167">
        <f>L109*L113/100</f>
        <v>1250000</v>
      </c>
      <c r="M114" s="167"/>
      <c r="N114" s="167"/>
      <c r="O114" s="8"/>
    </row>
    <row r="115" spans="1:15">
      <c r="A115" s="8"/>
      <c r="B115" s="66" t="s">
        <v>63</v>
      </c>
      <c r="C115" s="8"/>
      <c r="D115" s="8"/>
      <c r="E115" s="8"/>
      <c r="F115" s="8"/>
      <c r="G115" s="8"/>
      <c r="H115" s="8"/>
      <c r="I115" s="8"/>
      <c r="J115" s="8"/>
      <c r="K115" s="8"/>
      <c r="L115" s="62"/>
      <c r="M115" s="62"/>
      <c r="N115" s="62"/>
      <c r="O115" s="8"/>
    </row>
    <row r="116" spans="1:15">
      <c r="A116" s="8"/>
      <c r="B116" s="256" t="s">
        <v>101</v>
      </c>
      <c r="C116" s="256"/>
      <c r="D116" s="256"/>
      <c r="E116" s="256"/>
      <c r="F116" s="256"/>
      <c r="G116" s="256"/>
      <c r="H116" s="256"/>
      <c r="I116" s="256"/>
      <c r="J116" s="256"/>
      <c r="K116" s="256"/>
      <c r="L116" s="168">
        <v>20593891</v>
      </c>
      <c r="M116" s="168"/>
      <c r="N116" s="168"/>
      <c r="O116" s="8"/>
    </row>
    <row r="117" spans="1:15">
      <c r="A117" s="8"/>
      <c r="B117" s="256"/>
      <c r="C117" s="256"/>
      <c r="D117" s="256"/>
      <c r="E117" s="256"/>
      <c r="F117" s="256"/>
      <c r="G117" s="256"/>
      <c r="H117" s="256"/>
      <c r="I117" s="256"/>
      <c r="J117" s="256"/>
      <c r="K117" s="256"/>
      <c r="L117" s="168">
        <v>0</v>
      </c>
      <c r="M117" s="168"/>
      <c r="N117" s="168"/>
      <c r="O117" s="8"/>
    </row>
    <row r="118" spans="1:15" hidden="1">
      <c r="A118" s="8"/>
      <c r="B118" s="58"/>
      <c r="C118" s="8"/>
      <c r="D118" s="8"/>
      <c r="E118" s="8"/>
      <c r="F118" s="11"/>
      <c r="G118" s="1"/>
      <c r="H118" s="1"/>
      <c r="I118" s="1"/>
      <c r="J118" s="8"/>
      <c r="K118" s="8"/>
      <c r="L118" s="168">
        <v>0</v>
      </c>
      <c r="M118" s="168"/>
      <c r="N118" s="168"/>
      <c r="O118" s="8"/>
    </row>
    <row r="119" spans="1:15" hidden="1">
      <c r="A119" s="8"/>
      <c r="B119" s="58"/>
      <c r="C119" s="8"/>
      <c r="D119" s="8"/>
      <c r="E119" s="8"/>
      <c r="F119" s="11"/>
      <c r="G119" s="1"/>
      <c r="H119" s="1"/>
      <c r="I119" s="1"/>
      <c r="J119" s="1"/>
      <c r="K119" s="1"/>
      <c r="L119" s="168">
        <v>0</v>
      </c>
      <c r="M119" s="168"/>
      <c r="N119" s="168"/>
      <c r="O119" s="8"/>
    </row>
    <row r="120" spans="1:15" hidden="1">
      <c r="A120" s="8"/>
      <c r="B120" s="58"/>
      <c r="C120" s="8"/>
      <c r="D120" s="8"/>
      <c r="E120" s="8"/>
      <c r="F120" s="8"/>
      <c r="G120" s="8"/>
      <c r="H120" s="8"/>
      <c r="I120" s="8"/>
      <c r="J120" s="8"/>
      <c r="K120" s="8"/>
      <c r="L120" s="168">
        <v>0</v>
      </c>
      <c r="M120" s="168"/>
      <c r="N120" s="168"/>
      <c r="O120" s="8"/>
    </row>
    <row r="121" spans="1:15" s="37" customFormat="1" ht="15" customHeight="1">
      <c r="A121" s="9"/>
      <c r="B121" s="107" t="s">
        <v>34</v>
      </c>
      <c r="C121" s="108"/>
      <c r="D121" s="8"/>
      <c r="E121" s="8"/>
      <c r="F121" s="8"/>
      <c r="G121" s="8"/>
      <c r="H121" s="8"/>
      <c r="I121" s="8"/>
      <c r="J121" s="8"/>
      <c r="K121" s="8"/>
      <c r="L121" s="167">
        <f>SUM(L116:N120)</f>
        <v>20593891</v>
      </c>
      <c r="M121" s="167"/>
      <c r="N121" s="167"/>
      <c r="O121" s="9"/>
    </row>
    <row r="122" spans="1:15" s="37" customFormat="1" ht="15" customHeight="1" thickBot="1">
      <c r="A122" s="9"/>
      <c r="B122" s="90" t="s">
        <v>35</v>
      </c>
      <c r="C122" s="91"/>
      <c r="D122" s="91"/>
      <c r="E122" s="91"/>
      <c r="F122" s="91"/>
      <c r="G122" s="91"/>
      <c r="H122" s="91"/>
      <c r="I122" s="91"/>
      <c r="J122" s="91"/>
      <c r="K122" s="91"/>
      <c r="L122" s="258">
        <f>L121+L114</f>
        <v>21843891</v>
      </c>
      <c r="M122" s="258"/>
      <c r="N122" s="259"/>
      <c r="O122" s="9"/>
    </row>
    <row r="123" spans="1:15" s="37" customFormat="1" ht="9.9499999999999993" customHeight="1">
      <c r="A123" s="9"/>
      <c r="B123" s="18"/>
      <c r="C123" s="89"/>
      <c r="D123" s="89"/>
      <c r="E123" s="89"/>
      <c r="F123" s="89"/>
      <c r="G123" s="89"/>
      <c r="H123" s="89"/>
      <c r="I123" s="89"/>
      <c r="J123" s="89"/>
      <c r="K123" s="89"/>
      <c r="L123" s="88"/>
      <c r="M123" s="88"/>
      <c r="N123" s="88"/>
      <c r="O123" s="9"/>
    </row>
    <row r="124" spans="1:15" s="37" customFormat="1" ht="15" customHeight="1">
      <c r="A124" s="9"/>
      <c r="B124" s="120" t="s">
        <v>72</v>
      </c>
      <c r="C124" s="121"/>
      <c r="D124" s="121"/>
      <c r="E124" s="121"/>
      <c r="F124" s="121"/>
      <c r="G124" s="121"/>
      <c r="H124" s="121"/>
      <c r="I124" s="121"/>
      <c r="J124" s="121"/>
      <c r="K124" s="121"/>
      <c r="L124" s="260">
        <v>7000000</v>
      </c>
      <c r="M124" s="260"/>
      <c r="N124" s="261"/>
      <c r="O124" s="9"/>
    </row>
    <row r="125" spans="1:15" s="37" customFormat="1" ht="25.5" hidden="1" customHeight="1">
      <c r="A125" s="9"/>
      <c r="B125" s="18"/>
      <c r="C125" s="89"/>
      <c r="D125" s="89"/>
      <c r="E125" s="89"/>
      <c r="F125" s="89"/>
      <c r="G125" s="89"/>
      <c r="H125" s="89"/>
      <c r="I125" s="89"/>
      <c r="J125" s="89"/>
      <c r="K125" s="89"/>
      <c r="L125" s="88"/>
      <c r="M125" s="88"/>
      <c r="N125" s="88"/>
      <c r="O125" s="9"/>
    </row>
    <row r="126" spans="1:15" s="37" customFormat="1" ht="8.1" customHeight="1">
      <c r="A126" s="9"/>
      <c r="B126" s="67"/>
      <c r="C126" s="43"/>
      <c r="D126" s="43"/>
      <c r="E126" s="43"/>
      <c r="F126" s="43"/>
      <c r="G126" s="43"/>
      <c r="H126" s="43"/>
      <c r="I126" s="43"/>
      <c r="J126" s="43"/>
      <c r="K126" s="43"/>
      <c r="L126" s="45"/>
      <c r="M126" s="45"/>
      <c r="N126" s="45"/>
      <c r="O126" s="9"/>
    </row>
    <row r="127" spans="1:15">
      <c r="A127" s="8"/>
      <c r="B127" s="63" t="s">
        <v>36</v>
      </c>
      <c r="C127" s="13"/>
      <c r="D127" s="13"/>
      <c r="E127" s="13"/>
      <c r="F127" s="8"/>
      <c r="G127" s="8"/>
      <c r="H127" s="8"/>
      <c r="I127" s="8"/>
      <c r="J127" s="8"/>
      <c r="K127" s="8"/>
      <c r="L127" s="168">
        <v>500000</v>
      </c>
      <c r="M127" s="168"/>
      <c r="N127" s="168"/>
      <c r="O127" s="8"/>
    </row>
    <row r="128" spans="1:15">
      <c r="A128" s="8"/>
      <c r="B128" s="8" t="s">
        <v>44</v>
      </c>
      <c r="C128" s="13"/>
      <c r="D128" s="13"/>
      <c r="E128" s="13"/>
      <c r="F128" s="8"/>
      <c r="G128" s="8"/>
      <c r="H128" s="8"/>
      <c r="I128" s="8"/>
      <c r="J128" s="8"/>
      <c r="K128" s="8"/>
      <c r="L128" s="168">
        <v>0</v>
      </c>
      <c r="M128" s="168"/>
      <c r="N128" s="168"/>
      <c r="O128" s="8"/>
    </row>
    <row r="129" spans="1:19" ht="15.75">
      <c r="A129" s="8"/>
      <c r="B129" s="51" t="s">
        <v>10</v>
      </c>
      <c r="C129" s="13"/>
      <c r="D129" s="13"/>
      <c r="E129" s="13"/>
      <c r="F129" s="11" t="s">
        <v>4</v>
      </c>
      <c r="G129" s="8"/>
      <c r="H129" s="8"/>
      <c r="I129" s="8"/>
      <c r="J129" s="8"/>
      <c r="K129" s="8"/>
      <c r="L129" s="257">
        <f>L109-L114</f>
        <v>11250000</v>
      </c>
      <c r="M129" s="257"/>
      <c r="N129" s="257"/>
      <c r="O129" s="8"/>
    </row>
    <row r="130" spans="1:19" hidden="1">
      <c r="A130" s="8"/>
      <c r="B130" s="9" t="s">
        <v>6</v>
      </c>
      <c r="C130" s="13"/>
      <c r="D130" s="13"/>
      <c r="E130" s="13"/>
      <c r="F130" s="8"/>
      <c r="G130" s="8"/>
      <c r="H130" s="8"/>
      <c r="I130" s="8"/>
      <c r="J130" s="8"/>
      <c r="K130" s="8"/>
      <c r="L130" s="168">
        <v>3500000</v>
      </c>
      <c r="M130" s="168"/>
      <c r="N130" s="168"/>
      <c r="O130" s="8"/>
    </row>
    <row r="131" spans="1:19" ht="15" customHeight="1">
      <c r="A131" s="8"/>
      <c r="B131" s="14"/>
      <c r="C131" s="14"/>
      <c r="D131" s="14"/>
      <c r="E131" s="14"/>
      <c r="F131" s="9"/>
      <c r="G131" s="47"/>
      <c r="H131" s="38"/>
      <c r="I131" s="38"/>
      <c r="J131" s="38"/>
      <c r="K131" s="48" t="s">
        <v>49</v>
      </c>
      <c r="L131" s="236">
        <f>L127+L128</f>
        <v>500000</v>
      </c>
      <c r="M131" s="236"/>
      <c r="N131" s="237"/>
      <c r="O131" s="75"/>
      <c r="R131" s="8"/>
      <c r="S131" s="8"/>
    </row>
    <row r="132" spans="1:19" ht="15" customHeight="1">
      <c r="A132" s="8"/>
      <c r="B132" s="14"/>
      <c r="C132" s="14"/>
      <c r="D132" s="14"/>
      <c r="E132" s="14"/>
      <c r="F132" s="9"/>
      <c r="G132" s="9"/>
      <c r="H132" s="9"/>
      <c r="I132" s="9"/>
      <c r="J132" s="9"/>
      <c r="K132" s="92"/>
      <c r="L132" s="110"/>
      <c r="M132" s="110"/>
      <c r="N132" s="110"/>
      <c r="O132" s="75"/>
      <c r="R132" s="8"/>
      <c r="S132" s="8"/>
    </row>
    <row r="133" spans="1:19" ht="15" hidden="1" customHeight="1">
      <c r="A133" s="8"/>
      <c r="B133" s="9"/>
      <c r="C133" s="8"/>
      <c r="D133" s="8"/>
      <c r="E133" s="8"/>
      <c r="F133" s="8"/>
      <c r="G133" s="47"/>
      <c r="H133" s="38"/>
      <c r="I133" s="38"/>
      <c r="J133" s="38"/>
      <c r="K133" s="48" t="s">
        <v>29</v>
      </c>
      <c r="L133" s="236">
        <f>L130+L131</f>
        <v>4000000</v>
      </c>
      <c r="M133" s="236"/>
      <c r="N133" s="237"/>
      <c r="O133" s="8"/>
    </row>
    <row r="134" spans="1:19" ht="15" hidden="1" customHeight="1">
      <c r="A134" s="8"/>
      <c r="B134" s="9"/>
      <c r="C134" s="8"/>
      <c r="D134" s="8"/>
      <c r="E134" s="8"/>
      <c r="F134" s="8"/>
      <c r="G134" s="8"/>
      <c r="H134" s="8"/>
      <c r="I134" s="8"/>
      <c r="J134" s="8"/>
      <c r="K134" s="8"/>
      <c r="L134" s="1"/>
      <c r="M134" s="1"/>
      <c r="N134" s="1"/>
      <c r="O134" s="8"/>
    </row>
    <row r="135" spans="1:19" ht="15" hidden="1" customHeight="1">
      <c r="A135" s="8"/>
      <c r="B135" s="9"/>
      <c r="C135" s="8"/>
      <c r="D135" s="8"/>
      <c r="E135" s="8"/>
      <c r="F135" s="8"/>
      <c r="G135" s="8"/>
      <c r="H135" s="8"/>
      <c r="I135" s="8"/>
      <c r="J135" s="8"/>
      <c r="K135" s="8"/>
      <c r="L135" s="1"/>
      <c r="M135" s="1"/>
      <c r="N135" s="1"/>
      <c r="O135" s="8"/>
    </row>
    <row r="136" spans="1:19">
      <c r="A136" s="8"/>
      <c r="B136" s="49" t="s">
        <v>50</v>
      </c>
      <c r="C136" s="29"/>
      <c r="D136" s="29"/>
      <c r="E136" s="29"/>
      <c r="F136" s="29"/>
      <c r="G136" s="29"/>
      <c r="H136" s="29"/>
      <c r="I136" s="29"/>
      <c r="J136" s="29"/>
      <c r="K136" s="29"/>
      <c r="L136" s="225">
        <f>L122</f>
        <v>21843891</v>
      </c>
      <c r="M136" s="225"/>
      <c r="N136" s="226"/>
      <c r="O136" s="8"/>
    </row>
    <row r="137" spans="1:19">
      <c r="A137" s="8"/>
      <c r="B137" s="94" t="s">
        <v>51</v>
      </c>
      <c r="C137" s="95"/>
      <c r="D137" s="95"/>
      <c r="E137" s="95"/>
      <c r="F137" s="95"/>
      <c r="G137" s="95"/>
      <c r="H137" s="95"/>
      <c r="I137" s="95"/>
      <c r="J137" s="95"/>
      <c r="K137" s="95"/>
      <c r="L137" s="247">
        <f>L136-L131</f>
        <v>21343891</v>
      </c>
      <c r="M137" s="247"/>
      <c r="N137" s="248"/>
      <c r="O137" s="8"/>
    </row>
    <row r="138" spans="1:19" hidden="1">
      <c r="A138" s="8"/>
      <c r="B138" s="50" t="s">
        <v>52</v>
      </c>
      <c r="C138" s="39"/>
      <c r="D138" s="39"/>
      <c r="E138" s="39"/>
      <c r="F138" s="39"/>
      <c r="G138" s="39"/>
      <c r="H138" s="39"/>
      <c r="I138" s="39"/>
      <c r="J138" s="39"/>
      <c r="K138" s="39"/>
      <c r="L138" s="245">
        <f>L137/2</f>
        <v>10671945.5</v>
      </c>
      <c r="M138" s="245"/>
      <c r="N138" s="246"/>
      <c r="O138" s="8"/>
    </row>
    <row r="139" spans="1:19" ht="20.100000000000001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1"/>
      <c r="M139" s="1"/>
      <c r="N139" s="1"/>
      <c r="O139" s="8"/>
    </row>
    <row r="140" spans="1:19" ht="15" hidden="1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1"/>
      <c r="M140" s="1"/>
      <c r="N140" s="1"/>
      <c r="O140" s="8"/>
    </row>
    <row r="141" spans="1:19" ht="15" customHeight="1">
      <c r="A141" s="8"/>
      <c r="B141" s="221" t="s">
        <v>40</v>
      </c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3"/>
      <c r="O141" s="8"/>
    </row>
    <row r="142" spans="1:19" ht="15" customHeight="1" thickBot="1">
      <c r="A142" s="8"/>
      <c r="B142" s="54"/>
      <c r="C142" s="87" t="s">
        <v>43</v>
      </c>
      <c r="D142" s="8"/>
      <c r="E142" s="8"/>
      <c r="F142" s="8"/>
      <c r="G142" s="8"/>
      <c r="H142" s="8"/>
      <c r="I142" s="8"/>
      <c r="J142" s="8"/>
      <c r="K142" s="8"/>
      <c r="L142" s="1"/>
      <c r="M142" s="1"/>
      <c r="N142" s="69"/>
      <c r="O142" s="8"/>
    </row>
    <row r="143" spans="1:19" ht="15" customHeight="1">
      <c r="A143" s="8"/>
      <c r="B143" s="54"/>
      <c r="C143" s="251">
        <f>L137-L124</f>
        <v>14343891</v>
      </c>
      <c r="D143" s="252"/>
      <c r="E143" s="252"/>
      <c r="F143" s="252"/>
      <c r="G143" s="255" t="s">
        <v>12</v>
      </c>
      <c r="H143" s="255">
        <v>1</v>
      </c>
      <c r="I143" s="132"/>
      <c r="J143" s="231">
        <f>C143/C144*H143</f>
        <v>1.3421952028446071</v>
      </c>
      <c r="K143" s="249" t="s">
        <v>12</v>
      </c>
      <c r="L143" s="1"/>
      <c r="M143" s="1"/>
      <c r="N143" s="69"/>
      <c r="O143" s="8"/>
    </row>
    <row r="144" spans="1:19" ht="15" customHeight="1" thickBot="1">
      <c r="A144" s="8"/>
      <c r="B144" s="54"/>
      <c r="C144" s="253">
        <f>L98+L162</f>
        <v>10686888.888888888</v>
      </c>
      <c r="D144" s="254"/>
      <c r="E144" s="254"/>
      <c r="F144" s="254"/>
      <c r="G144" s="255"/>
      <c r="H144" s="255"/>
      <c r="I144" s="132"/>
      <c r="J144" s="232"/>
      <c r="K144" s="250"/>
      <c r="L144" s="1"/>
      <c r="M144" s="1"/>
      <c r="N144" s="69"/>
      <c r="O144" s="8"/>
      <c r="P144" s="86"/>
    </row>
    <row r="145" spans="1:15" ht="15" customHeight="1">
      <c r="A145" s="8"/>
      <c r="B145" s="56"/>
      <c r="C145" s="76" t="s">
        <v>46</v>
      </c>
      <c r="D145" s="20"/>
      <c r="E145" s="20"/>
      <c r="F145" s="20"/>
      <c r="G145" s="20"/>
      <c r="H145" s="20"/>
      <c r="I145" s="20"/>
      <c r="J145" s="20"/>
      <c r="K145" s="20"/>
      <c r="L145" s="36"/>
      <c r="M145" s="36"/>
      <c r="N145" s="70"/>
      <c r="O145" s="8"/>
    </row>
    <row r="146" spans="1:15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1"/>
      <c r="M146" s="1"/>
      <c r="N146" s="1"/>
      <c r="O146" s="8"/>
    </row>
    <row r="147" spans="1:15" ht="15" customHeight="1">
      <c r="A147" s="8"/>
      <c r="B147" s="60" t="s">
        <v>47</v>
      </c>
      <c r="C147" s="122"/>
      <c r="D147" s="122"/>
      <c r="E147" s="122"/>
      <c r="F147" s="122"/>
      <c r="G147" s="122"/>
      <c r="H147" s="122"/>
      <c r="I147" s="122"/>
      <c r="J147" s="122"/>
      <c r="K147" s="123">
        <f>E162</f>
        <v>36</v>
      </c>
      <c r="L147" s="244">
        <f>C143-C144</f>
        <v>3657002.1111111119</v>
      </c>
      <c r="M147" s="244"/>
      <c r="N147" s="244"/>
      <c r="O147" s="8"/>
    </row>
    <row r="148" spans="1:15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1"/>
      <c r="M148" s="1"/>
      <c r="N148" s="1"/>
      <c r="O148" s="8"/>
    </row>
    <row r="149" spans="1:15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1"/>
      <c r="M149" s="1"/>
      <c r="N149" s="1"/>
      <c r="O149" s="8"/>
    </row>
    <row r="150" spans="1:15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1"/>
      <c r="M150" s="1"/>
      <c r="N150" s="1"/>
      <c r="O150" s="8"/>
    </row>
    <row r="151" spans="1:15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1"/>
      <c r="M151" s="1"/>
      <c r="N151" s="1"/>
      <c r="O151" s="8"/>
    </row>
    <row r="152" spans="1:15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1"/>
      <c r="M152" s="1"/>
      <c r="N152" s="1"/>
      <c r="O152" s="8"/>
    </row>
    <row r="153" spans="1:15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1"/>
      <c r="M153" s="1"/>
      <c r="N153" s="1"/>
      <c r="O153" s="8"/>
    </row>
    <row r="154" spans="1:15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1"/>
      <c r="M154" s="1"/>
      <c r="N154" s="1"/>
      <c r="O154" s="8"/>
    </row>
    <row r="155" spans="1:15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1"/>
      <c r="M155" s="1"/>
      <c r="N155" s="1"/>
      <c r="O155" s="8"/>
    </row>
    <row r="156" spans="1:15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1"/>
      <c r="M156" s="1"/>
      <c r="N156" s="1"/>
      <c r="O156" s="8"/>
    </row>
    <row r="157" spans="1:15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1"/>
      <c r="M157" s="1"/>
      <c r="N157" s="1"/>
      <c r="O157" s="8"/>
    </row>
    <row r="158" spans="1:15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1"/>
      <c r="M158" s="1"/>
      <c r="N158" s="1"/>
      <c r="O158" s="8"/>
    </row>
    <row r="159" spans="1:15" ht="18.75">
      <c r="A159" s="8"/>
      <c r="B159" s="16" t="s">
        <v>58</v>
      </c>
      <c r="C159" s="15"/>
      <c r="D159" s="15"/>
      <c r="E159" s="15"/>
      <c r="F159" s="15"/>
      <c r="G159" s="15"/>
      <c r="H159" s="15"/>
      <c r="I159" s="15"/>
      <c r="J159" s="15"/>
      <c r="K159" s="233" t="s">
        <v>57</v>
      </c>
      <c r="L159" s="234"/>
      <c r="M159" s="234"/>
      <c r="N159" s="235"/>
      <c r="O159" s="8"/>
    </row>
    <row r="160" spans="1:15" ht="15.75">
      <c r="A160" s="8"/>
      <c r="B160" s="17" t="s">
        <v>24</v>
      </c>
      <c r="C160" s="1"/>
      <c r="D160" s="1"/>
      <c r="E160" s="241">
        <v>80000000</v>
      </c>
      <c r="F160" s="242"/>
      <c r="G160" s="242"/>
      <c r="H160" s="243"/>
      <c r="I160" s="137"/>
      <c r="J160" s="15"/>
      <c r="K160" s="72">
        <v>0</v>
      </c>
      <c r="L160" s="224" t="e">
        <f>(((((G161*(G162/12))*E160)/100)+E160)/G162)</f>
        <v>#DIV/0!</v>
      </c>
      <c r="M160" s="224"/>
      <c r="N160" s="224"/>
      <c r="O160" s="8"/>
    </row>
    <row r="161" spans="1:18" ht="18.75">
      <c r="A161" s="8"/>
      <c r="B161" s="17" t="s">
        <v>0</v>
      </c>
      <c r="C161" s="24"/>
      <c r="D161" s="24"/>
      <c r="E161" s="109">
        <v>13</v>
      </c>
      <c r="F161" s="41">
        <v>0</v>
      </c>
      <c r="G161" s="41">
        <v>0</v>
      </c>
      <c r="H161" s="21" t="s">
        <v>1</v>
      </c>
      <c r="I161" s="21"/>
      <c r="J161" s="21"/>
      <c r="K161" s="93">
        <f>F162</f>
        <v>0</v>
      </c>
      <c r="L161" s="224" t="e">
        <f>(((((F161*(F162/12))*E160)/100)+E160)/F162)</f>
        <v>#DIV/0!</v>
      </c>
      <c r="M161" s="224"/>
      <c r="N161" s="224"/>
      <c r="O161" s="8"/>
    </row>
    <row r="162" spans="1:18" ht="18.75">
      <c r="A162" s="8"/>
      <c r="B162" s="17" t="s">
        <v>11</v>
      </c>
      <c r="C162" s="24"/>
      <c r="D162" s="24"/>
      <c r="E162" s="85">
        <v>36</v>
      </c>
      <c r="F162" s="22">
        <v>0</v>
      </c>
      <c r="G162" s="22">
        <v>0</v>
      </c>
      <c r="H162" s="15" t="s">
        <v>64</v>
      </c>
      <c r="I162" s="15"/>
      <c r="J162" s="15"/>
      <c r="K162" s="111">
        <f>E162</f>
        <v>36</v>
      </c>
      <c r="L162" s="230">
        <f>(((((E161*(E162/12))*E160)/100)+E160)/E162)</f>
        <v>3088888.888888889</v>
      </c>
      <c r="M162" s="230"/>
      <c r="N162" s="230"/>
      <c r="O162" s="8"/>
    </row>
    <row r="163" spans="1:18">
      <c r="A163" s="8"/>
      <c r="B163" s="17"/>
      <c r="C163" s="68"/>
      <c r="D163" s="68"/>
      <c r="E163" s="22"/>
      <c r="F163" s="22"/>
      <c r="G163" s="22"/>
      <c r="H163" s="15"/>
      <c r="I163" s="15"/>
      <c r="J163" s="15"/>
      <c r="K163" s="71"/>
      <c r="L163" s="73"/>
      <c r="M163" s="73"/>
      <c r="N163" s="74"/>
      <c r="O163" s="8"/>
    </row>
    <row r="164" spans="1:18">
      <c r="A164" s="8"/>
      <c r="B164" s="238" t="s">
        <v>61</v>
      </c>
      <c r="C164" s="239"/>
      <c r="D164" s="239"/>
      <c r="E164" s="239"/>
      <c r="F164" s="239"/>
      <c r="G164" s="239"/>
      <c r="H164" s="239"/>
      <c r="I164" s="239"/>
      <c r="J164" s="239"/>
      <c r="K164" s="239"/>
      <c r="L164" s="239"/>
      <c r="M164" s="239"/>
      <c r="N164" s="240"/>
      <c r="O164" s="8"/>
    </row>
    <row r="165" spans="1:18" ht="15" customHeight="1">
      <c r="A165" s="8"/>
      <c r="B165" s="17" t="s">
        <v>62</v>
      </c>
      <c r="C165" s="24"/>
      <c r="D165" s="24"/>
      <c r="E165" s="168">
        <v>100000000</v>
      </c>
      <c r="F165" s="168"/>
      <c r="G165" s="168"/>
      <c r="H165" s="17"/>
      <c r="I165" s="17"/>
      <c r="J165" s="227" t="s">
        <v>65</v>
      </c>
      <c r="K165" s="228"/>
      <c r="L165" s="228"/>
      <c r="M165" s="228"/>
      <c r="N165" s="229"/>
      <c r="O165" s="8"/>
    </row>
    <row r="166" spans="1:18" ht="15" customHeight="1">
      <c r="A166" s="8"/>
      <c r="B166" s="17" t="s">
        <v>8</v>
      </c>
      <c r="C166" s="24"/>
      <c r="D166" s="24"/>
      <c r="E166" s="174">
        <v>80</v>
      </c>
      <c r="F166" s="174"/>
      <c r="G166" s="35" t="s">
        <v>1</v>
      </c>
      <c r="H166" s="46"/>
      <c r="I166" s="46"/>
      <c r="J166" s="142" t="s">
        <v>109</v>
      </c>
      <c r="K166" s="142"/>
      <c r="L166" s="142"/>
      <c r="M166" s="142"/>
      <c r="N166" s="142"/>
      <c r="O166" s="8"/>
      <c r="R166" s="103"/>
    </row>
    <row r="167" spans="1:18" ht="15" customHeight="1">
      <c r="A167" s="8"/>
      <c r="B167" s="17" t="s">
        <v>9</v>
      </c>
      <c r="C167" s="24"/>
      <c r="D167" s="24"/>
      <c r="E167" s="168">
        <f>E165*E166/100</f>
        <v>80000000</v>
      </c>
      <c r="F167" s="168"/>
      <c r="G167" s="168"/>
      <c r="H167" s="17"/>
      <c r="I167" s="17"/>
      <c r="J167" s="142"/>
      <c r="K167" s="142"/>
      <c r="L167" s="142"/>
      <c r="M167" s="142"/>
      <c r="N167" s="142"/>
      <c r="O167" s="8"/>
    </row>
    <row r="168" spans="1:18" ht="8.1" customHeight="1">
      <c r="A168" s="8"/>
      <c r="B168" s="17"/>
      <c r="C168" s="61"/>
      <c r="D168" s="61"/>
      <c r="E168" s="61"/>
      <c r="F168" s="61"/>
      <c r="G168" s="61"/>
      <c r="H168" s="17"/>
      <c r="I168" s="17"/>
      <c r="J168" s="15"/>
      <c r="K168" s="12"/>
      <c r="L168" s="13"/>
      <c r="M168" s="13"/>
      <c r="N168" s="4"/>
      <c r="O168" s="8"/>
    </row>
    <row r="169" spans="1:18" ht="15" customHeight="1" thickBot="1">
      <c r="A169" s="8"/>
      <c r="B169" s="143" t="s">
        <v>102</v>
      </c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8"/>
    </row>
    <row r="170" spans="1:18" ht="15" customHeight="1" thickTop="1" thickBot="1">
      <c r="A170" s="8"/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8"/>
    </row>
    <row r="171" spans="1:18" ht="15" customHeight="1" thickTop="1" thickBot="1">
      <c r="A171" s="8"/>
      <c r="B171" s="127"/>
      <c r="C171" s="128"/>
      <c r="D171" s="129" t="s">
        <v>67</v>
      </c>
      <c r="E171" s="130"/>
      <c r="F171" s="127"/>
      <c r="G171" s="127"/>
      <c r="H171" s="127"/>
      <c r="I171" s="127"/>
      <c r="J171" s="127"/>
      <c r="K171" s="127"/>
      <c r="L171" s="127"/>
      <c r="M171" s="127"/>
      <c r="N171" s="127"/>
      <c r="O171" s="8"/>
    </row>
    <row r="172" spans="1:18" ht="15" customHeight="1" thickTop="1" thickBot="1">
      <c r="A172" s="8"/>
      <c r="B172" s="127"/>
      <c r="C172" s="128"/>
      <c r="D172" s="129" t="s">
        <v>68</v>
      </c>
      <c r="E172" s="130"/>
      <c r="F172" s="127"/>
      <c r="G172" s="127"/>
      <c r="H172" s="127"/>
      <c r="I172" s="127"/>
      <c r="J172" s="127"/>
      <c r="K172" s="127"/>
      <c r="L172" s="127"/>
      <c r="M172" s="127"/>
      <c r="N172" s="127"/>
      <c r="O172" s="8"/>
    </row>
    <row r="173" spans="1:18" ht="15.75" thickTop="1">
      <c r="A173" s="8"/>
      <c r="B173" s="172" t="s">
        <v>55</v>
      </c>
      <c r="C173" s="172"/>
      <c r="D173" s="173" t="s">
        <v>67</v>
      </c>
      <c r="E173" s="173"/>
      <c r="F173" s="173"/>
      <c r="G173" s="173"/>
      <c r="H173" s="173"/>
      <c r="I173" s="134"/>
      <c r="J173" s="172" t="s">
        <v>56</v>
      </c>
      <c r="K173" s="172"/>
      <c r="L173" s="172"/>
      <c r="M173" s="178" t="s">
        <v>59</v>
      </c>
      <c r="N173" s="178"/>
      <c r="O173" s="178"/>
    </row>
    <row r="174" spans="1:18" ht="18.75" hidden="1">
      <c r="A174" s="8"/>
      <c r="B174" s="17"/>
      <c r="C174" s="78"/>
      <c r="D174" s="78"/>
      <c r="E174" s="78"/>
      <c r="F174" s="78"/>
      <c r="G174" s="78"/>
      <c r="H174" s="17"/>
      <c r="I174" s="17"/>
      <c r="J174" s="15"/>
      <c r="K174" s="12"/>
      <c r="L174" s="13"/>
      <c r="M174" s="13"/>
      <c r="N174" s="4"/>
      <c r="O174" s="8"/>
    </row>
    <row r="175" spans="1:18" hidden="1"/>
    <row r="176" spans="1:18">
      <c r="B176" s="144"/>
      <c r="C176" s="144"/>
      <c r="D176" s="144"/>
      <c r="E176" s="144"/>
      <c r="F176" s="144"/>
      <c r="G176" s="144"/>
      <c r="H176" s="144"/>
      <c r="I176" s="135"/>
      <c r="J176" s="158"/>
      <c r="K176" s="158"/>
      <c r="L176" s="158"/>
      <c r="M176" s="158"/>
      <c r="N176" s="158"/>
      <c r="O176" s="131"/>
      <c r="P176" s="131"/>
    </row>
    <row r="177" spans="1:16">
      <c r="B177" s="145"/>
      <c r="C177" s="145"/>
      <c r="D177" s="145"/>
      <c r="E177" s="145"/>
      <c r="F177" s="145"/>
      <c r="G177" s="145"/>
      <c r="H177" s="145"/>
      <c r="I177" s="136"/>
      <c r="J177" s="158"/>
      <c r="K177" s="158"/>
      <c r="L177" s="158"/>
      <c r="M177" s="158"/>
      <c r="N177" s="158"/>
      <c r="O177" s="131"/>
      <c r="P177" s="131"/>
    </row>
    <row r="181" spans="1:16" ht="18.75">
      <c r="A181" s="8"/>
      <c r="B181" s="31" t="s">
        <v>31</v>
      </c>
      <c r="C181" s="8"/>
      <c r="D181" s="8"/>
      <c r="E181" s="8"/>
      <c r="F181" s="8"/>
      <c r="G181" s="8"/>
      <c r="H181" s="8"/>
      <c r="I181" s="8"/>
      <c r="J181" s="8"/>
      <c r="K181" s="8"/>
      <c r="L181" s="4"/>
      <c r="M181" s="2"/>
      <c r="N181" s="1"/>
      <c r="O181" s="105"/>
      <c r="P181" s="105"/>
    </row>
    <row r="182" spans="1:16">
      <c r="A182" s="8"/>
      <c r="B182" s="102" t="s">
        <v>41</v>
      </c>
      <c r="C182" s="104"/>
      <c r="D182" s="104"/>
      <c r="E182" s="104"/>
      <c r="F182" s="104"/>
      <c r="G182" s="104"/>
      <c r="H182" s="175" t="s">
        <v>42</v>
      </c>
      <c r="I182" s="176"/>
      <c r="J182" s="176"/>
      <c r="K182" s="176"/>
      <c r="L182" s="176"/>
      <c r="M182" s="176"/>
      <c r="N182" s="177"/>
      <c r="O182" s="106"/>
      <c r="P182" s="105"/>
    </row>
    <row r="183" spans="1:16">
      <c r="A183" s="8"/>
      <c r="B183" s="154" t="s">
        <v>77</v>
      </c>
      <c r="C183" s="155"/>
      <c r="D183" s="155"/>
      <c r="E183" s="155"/>
      <c r="F183" s="155"/>
      <c r="G183" s="156"/>
      <c r="H183" s="154" t="s">
        <v>73</v>
      </c>
      <c r="I183" s="155"/>
      <c r="J183" s="155"/>
      <c r="K183" s="155"/>
      <c r="L183" s="155"/>
      <c r="M183" s="155"/>
      <c r="N183" s="156"/>
      <c r="O183" s="105"/>
      <c r="P183" s="105"/>
    </row>
    <row r="184" spans="1:16" ht="15" hidden="1" customHeight="1">
      <c r="A184" s="8"/>
      <c r="B184" s="154" t="s">
        <v>54</v>
      </c>
      <c r="C184" s="155"/>
      <c r="D184" s="155"/>
      <c r="E184" s="155"/>
      <c r="F184" s="155"/>
      <c r="G184" s="156"/>
      <c r="H184" s="154" t="s">
        <v>73</v>
      </c>
      <c r="I184" s="155"/>
      <c r="J184" s="155"/>
      <c r="K184" s="155"/>
      <c r="L184" s="155"/>
      <c r="M184" s="155"/>
      <c r="N184" s="156"/>
      <c r="O184" s="105"/>
      <c r="P184" s="105"/>
    </row>
    <row r="185" spans="1:16">
      <c r="A185" s="8"/>
      <c r="B185" s="154" t="s">
        <v>79</v>
      </c>
      <c r="C185" s="155"/>
      <c r="D185" s="155"/>
      <c r="E185" s="155"/>
      <c r="F185" s="155"/>
      <c r="G185" s="156"/>
      <c r="H185" s="154"/>
      <c r="I185" s="155"/>
      <c r="J185" s="155"/>
      <c r="K185" s="155"/>
      <c r="L185" s="155"/>
      <c r="M185" s="155"/>
      <c r="N185" s="156"/>
      <c r="O185" s="105"/>
      <c r="P185" s="105"/>
    </row>
    <row r="186" spans="1:16">
      <c r="A186" s="8"/>
      <c r="B186" s="154" t="s">
        <v>78</v>
      </c>
      <c r="C186" s="155"/>
      <c r="D186" s="155"/>
      <c r="E186" s="155"/>
      <c r="F186" s="155"/>
      <c r="G186" s="156"/>
      <c r="H186" s="154" t="s">
        <v>76</v>
      </c>
      <c r="I186" s="155"/>
      <c r="J186" s="155"/>
      <c r="K186" s="155"/>
      <c r="L186" s="155"/>
      <c r="M186" s="155"/>
      <c r="N186" s="156"/>
      <c r="O186" s="105"/>
      <c r="P186" s="105"/>
    </row>
    <row r="187" spans="1:16" hidden="1">
      <c r="A187" s="8"/>
      <c r="B187" s="154" t="s">
        <v>54</v>
      </c>
      <c r="C187" s="155"/>
      <c r="D187" s="155"/>
      <c r="E187" s="155"/>
      <c r="F187" s="155"/>
      <c r="G187" s="156"/>
      <c r="H187" s="154" t="s">
        <v>73</v>
      </c>
      <c r="I187" s="155"/>
      <c r="J187" s="155"/>
      <c r="K187" s="155"/>
      <c r="L187" s="155"/>
      <c r="M187" s="155"/>
      <c r="N187" s="156"/>
      <c r="O187" s="105"/>
      <c r="P187" s="105"/>
    </row>
    <row r="188" spans="1:16">
      <c r="B188" s="154" t="s">
        <v>75</v>
      </c>
      <c r="C188" s="155"/>
      <c r="D188" s="155"/>
      <c r="E188" s="155"/>
      <c r="F188" s="155"/>
      <c r="G188" s="156"/>
      <c r="H188" s="154" t="s">
        <v>74</v>
      </c>
      <c r="I188" s="155"/>
      <c r="J188" s="155"/>
      <c r="K188" s="155"/>
      <c r="L188" s="155"/>
      <c r="M188" s="155"/>
      <c r="N188" s="156"/>
      <c r="O188" s="105"/>
      <c r="P188" s="105"/>
    </row>
    <row r="189" spans="1:16" s="8" customFormat="1" ht="5.0999999999999996" customHeight="1"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105"/>
      <c r="P189" s="105"/>
    </row>
    <row r="190" spans="1:16" ht="15" customHeight="1">
      <c r="A190" s="8"/>
      <c r="B190" s="3" t="s">
        <v>2</v>
      </c>
      <c r="C190" s="2" t="s">
        <v>66</v>
      </c>
      <c r="D190" s="8"/>
      <c r="E190" s="8"/>
      <c r="F190" s="8"/>
      <c r="G190" s="8"/>
      <c r="H190" s="8"/>
      <c r="I190" s="8"/>
      <c r="J190" s="3"/>
      <c r="K190" s="18" t="s">
        <v>45</v>
      </c>
      <c r="L190" s="8"/>
      <c r="M190" s="8"/>
      <c r="N190" s="23"/>
      <c r="O190" s="105"/>
      <c r="P190" s="105"/>
    </row>
    <row r="191" spans="1:16" ht="5.0999999999999996" customHeight="1">
      <c r="A191" s="8"/>
      <c r="B191" s="83"/>
      <c r="C191" s="83"/>
      <c r="D191" s="83"/>
      <c r="E191" s="83"/>
      <c r="F191" s="82"/>
      <c r="G191" s="82"/>
      <c r="H191" s="82"/>
      <c r="I191" s="82"/>
      <c r="J191" s="82"/>
      <c r="K191" s="84"/>
      <c r="L191" s="84"/>
      <c r="M191" s="84"/>
      <c r="N191" s="84"/>
      <c r="O191" s="105"/>
      <c r="P191" s="105"/>
    </row>
    <row r="192" spans="1:16" ht="15" customHeight="1">
      <c r="A192" s="8"/>
      <c r="B192" s="32" t="s">
        <v>20</v>
      </c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105"/>
      <c r="P192" s="105"/>
    </row>
    <row r="193" spans="1:15" ht="15" hidden="1" customHeight="1">
      <c r="A193" s="8"/>
      <c r="B193" s="33"/>
      <c r="C193" s="34" t="s">
        <v>22</v>
      </c>
      <c r="D193" s="23"/>
      <c r="E193" s="23"/>
      <c r="F193" s="23"/>
      <c r="G193" s="40" t="e">
        <f>E160/#REF!*100</f>
        <v>#REF!</v>
      </c>
      <c r="H193" s="7" t="s">
        <v>1</v>
      </c>
      <c r="J193" s="32" t="s">
        <v>23</v>
      </c>
      <c r="K193" s="23"/>
      <c r="L193" s="23"/>
      <c r="M193" s="23"/>
      <c r="N193" s="23"/>
      <c r="O193" s="8"/>
    </row>
    <row r="194" spans="1:15" ht="15" customHeight="1">
      <c r="A194" s="8"/>
      <c r="B194" s="3" t="s">
        <v>2</v>
      </c>
      <c r="C194" s="9" t="s">
        <v>69</v>
      </c>
      <c r="D194" s="23"/>
      <c r="E194" s="23"/>
      <c r="F194" s="23"/>
      <c r="G194" s="77"/>
      <c r="J194" s="32"/>
      <c r="K194" s="23"/>
      <c r="L194" s="23"/>
      <c r="M194" s="23"/>
      <c r="N194" s="23"/>
      <c r="O194" s="8"/>
    </row>
    <row r="195" spans="1:15" ht="15" customHeight="1">
      <c r="A195" s="8"/>
      <c r="B195" s="3"/>
      <c r="C195" s="9" t="s">
        <v>71</v>
      </c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8"/>
    </row>
    <row r="196" spans="1:15" ht="15" hidden="1" customHeight="1">
      <c r="A196" s="8"/>
      <c r="B196" s="33"/>
      <c r="C196" s="34" t="s">
        <v>21</v>
      </c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8"/>
    </row>
    <row r="197" spans="1:15" ht="15" customHeight="1">
      <c r="A197" s="8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8"/>
    </row>
    <row r="198" spans="1:15" ht="15" customHeight="1">
      <c r="A198" s="8"/>
      <c r="B198" s="116" t="s">
        <v>110</v>
      </c>
      <c r="C198" s="115"/>
      <c r="D198" s="115"/>
      <c r="E198" s="115"/>
      <c r="F198" s="8"/>
      <c r="G198" s="4"/>
      <c r="H198" s="18"/>
      <c r="I198" s="18"/>
      <c r="J198" s="8"/>
      <c r="K198" s="8"/>
      <c r="L198" s="5" t="s">
        <v>7</v>
      </c>
      <c r="M198" s="1"/>
      <c r="N198" s="1"/>
      <c r="O198" s="8"/>
    </row>
    <row r="199" spans="1:15" ht="15" customHeight="1">
      <c r="A199" s="8"/>
      <c r="B199" s="19" t="s">
        <v>5</v>
      </c>
      <c r="C199" s="8"/>
      <c r="D199" s="8"/>
      <c r="E199" s="8"/>
      <c r="F199" s="8"/>
      <c r="G199" s="4"/>
      <c r="H199" s="18"/>
      <c r="I199" s="18"/>
      <c r="J199" s="8"/>
      <c r="K199" s="8"/>
      <c r="L199" s="19" t="s">
        <v>70</v>
      </c>
      <c r="M199" s="1"/>
      <c r="N199" s="1"/>
      <c r="O199" s="8"/>
    </row>
    <row r="200" spans="1:15" ht="15" customHeight="1">
      <c r="A200" s="8"/>
      <c r="B200" s="9"/>
      <c r="C200" s="8"/>
      <c r="D200" s="8"/>
      <c r="E200" s="8"/>
      <c r="F200" s="8"/>
      <c r="G200" s="4"/>
      <c r="H200" s="18"/>
      <c r="I200" s="18"/>
      <c r="J200" s="8"/>
      <c r="K200" s="8"/>
      <c r="L200" s="1"/>
      <c r="M200" s="1"/>
      <c r="N200" s="1"/>
      <c r="O200" s="8"/>
    </row>
    <row r="201" spans="1:15" ht="15" customHeight="1">
      <c r="A201" s="8"/>
      <c r="B201" s="9"/>
      <c r="C201" s="8"/>
      <c r="D201" s="8"/>
      <c r="E201" s="8"/>
      <c r="F201" s="8"/>
      <c r="G201" s="4"/>
      <c r="H201" s="18"/>
      <c r="I201" s="18"/>
      <c r="J201" s="8"/>
      <c r="K201" s="8"/>
      <c r="L201" s="1"/>
      <c r="M201" s="1"/>
      <c r="N201" s="1"/>
      <c r="O201" s="8"/>
    </row>
    <row r="202" spans="1:15" ht="15" customHeight="1">
      <c r="A202" s="8"/>
      <c r="B202" s="9"/>
      <c r="C202" s="8"/>
      <c r="D202" s="8"/>
      <c r="E202" s="8"/>
      <c r="F202" s="8"/>
      <c r="G202" s="4"/>
      <c r="H202" s="18"/>
      <c r="I202" s="18"/>
      <c r="J202" s="8"/>
      <c r="K202" s="8"/>
      <c r="L202" s="1"/>
      <c r="M202" s="1"/>
      <c r="N202" s="1"/>
      <c r="O202" s="8"/>
    </row>
    <row r="203" spans="1:15" ht="15" customHeight="1">
      <c r="A203" s="8"/>
      <c r="B203" s="53"/>
      <c r="C203" s="20"/>
      <c r="D203" s="20"/>
      <c r="E203" s="8"/>
      <c r="F203" s="8"/>
      <c r="G203" s="4"/>
      <c r="H203" s="18"/>
      <c r="I203" s="18"/>
      <c r="J203" s="8"/>
      <c r="K203" s="8"/>
      <c r="L203" s="36"/>
      <c r="M203" s="36"/>
      <c r="N203" s="1"/>
      <c r="O203" s="8"/>
    </row>
    <row r="204" spans="1:15" ht="15" customHeight="1">
      <c r="A204" s="8"/>
      <c r="B204" s="114" t="s">
        <v>48</v>
      </c>
      <c r="C204" s="100"/>
      <c r="D204" s="100"/>
      <c r="E204" s="100"/>
      <c r="F204" s="100"/>
      <c r="G204" s="101"/>
      <c r="H204" s="100"/>
      <c r="I204" s="100"/>
      <c r="J204" s="100"/>
      <c r="K204" s="100"/>
      <c r="L204" s="157" t="s">
        <v>80</v>
      </c>
      <c r="M204" s="157"/>
      <c r="N204" s="1"/>
      <c r="O204" s="8"/>
    </row>
    <row r="205" spans="1:15" ht="5.0999999999999996" customHeight="1">
      <c r="A205" s="8"/>
      <c r="B205" s="64"/>
      <c r="C205" s="51"/>
      <c r="D205" s="51"/>
      <c r="E205" s="51"/>
      <c r="F205" s="51"/>
      <c r="G205" s="98"/>
      <c r="H205" s="89"/>
      <c r="I205" s="89"/>
      <c r="J205" s="51"/>
      <c r="K205" s="51"/>
      <c r="L205" s="65"/>
      <c r="M205" s="99"/>
      <c r="N205" s="1"/>
      <c r="O205" s="8"/>
    </row>
    <row r="206" spans="1:15">
      <c r="B206" s="169" t="s">
        <v>30</v>
      </c>
      <c r="C206" s="170"/>
      <c r="D206" s="170"/>
      <c r="E206" s="170"/>
      <c r="F206" s="170"/>
      <c r="G206" s="170"/>
      <c r="H206" s="170"/>
      <c r="I206" s="170"/>
      <c r="J206" s="170"/>
      <c r="K206" s="170"/>
      <c r="L206" s="170"/>
      <c r="M206" s="170"/>
      <c r="N206" s="171"/>
    </row>
    <row r="207" spans="1:15">
      <c r="B207" s="54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55"/>
    </row>
    <row r="208" spans="1:15">
      <c r="B208" s="54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55"/>
    </row>
    <row r="209" spans="2:14">
      <c r="B209" s="54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55"/>
    </row>
    <row r="210" spans="2:14">
      <c r="B210" s="56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57"/>
    </row>
  </sheetData>
  <mergeCells count="208">
    <mergeCell ref="G83:H83"/>
    <mergeCell ref="G84:H84"/>
    <mergeCell ref="G85:H85"/>
    <mergeCell ref="G86:H86"/>
    <mergeCell ref="G87:H87"/>
    <mergeCell ref="G88:H88"/>
    <mergeCell ref="G89:H89"/>
    <mergeCell ref="G90:H90"/>
    <mergeCell ref="G91:H91"/>
    <mergeCell ref="B92:D92"/>
    <mergeCell ref="G80:H80"/>
    <mergeCell ref="G98:H98"/>
    <mergeCell ref="I98:K98"/>
    <mergeCell ref="I80:K80"/>
    <mergeCell ref="I81:K81"/>
    <mergeCell ref="I82:K82"/>
    <mergeCell ref="I83:K83"/>
    <mergeCell ref="I84:K84"/>
    <mergeCell ref="I85:K85"/>
    <mergeCell ref="I86:K86"/>
    <mergeCell ref="I87:K87"/>
    <mergeCell ref="I88:K88"/>
    <mergeCell ref="I89:K89"/>
    <mergeCell ref="I90:K90"/>
    <mergeCell ref="I91:K91"/>
    <mergeCell ref="I92:K92"/>
    <mergeCell ref="I93:K93"/>
    <mergeCell ref="I94:K94"/>
    <mergeCell ref="I95:K95"/>
    <mergeCell ref="I96:K96"/>
    <mergeCell ref="I97:K97"/>
    <mergeCell ref="G81:H81"/>
    <mergeCell ref="G82:H82"/>
    <mergeCell ref="L131:N131"/>
    <mergeCell ref="B141:N141"/>
    <mergeCell ref="C143:F143"/>
    <mergeCell ref="C144:F144"/>
    <mergeCell ref="G143:G144"/>
    <mergeCell ref="H143:H144"/>
    <mergeCell ref="L116:N116"/>
    <mergeCell ref="L117:N117"/>
    <mergeCell ref="B96:D96"/>
    <mergeCell ref="L128:N128"/>
    <mergeCell ref="L130:N130"/>
    <mergeCell ref="L97:N97"/>
    <mergeCell ref="B116:K116"/>
    <mergeCell ref="B117:K117"/>
    <mergeCell ref="B110:K110"/>
    <mergeCell ref="L129:N129"/>
    <mergeCell ref="L114:N114"/>
    <mergeCell ref="L127:N127"/>
    <mergeCell ref="L122:N122"/>
    <mergeCell ref="L120:N120"/>
    <mergeCell ref="L124:N124"/>
    <mergeCell ref="L110:N110"/>
    <mergeCell ref="L113:M113"/>
    <mergeCell ref="B98:F98"/>
    <mergeCell ref="B2:N2"/>
    <mergeCell ref="L109:N109"/>
    <mergeCell ref="B5:N5"/>
    <mergeCell ref="B4:N4"/>
    <mergeCell ref="B3:N3"/>
    <mergeCell ref="B73:N73"/>
    <mergeCell ref="B74:N77"/>
    <mergeCell ref="B108:N108"/>
    <mergeCell ref="B78:N78"/>
    <mergeCell ref="G79:K79"/>
    <mergeCell ref="L79:N79"/>
    <mergeCell ref="L98:N98"/>
    <mergeCell ref="B91:D91"/>
    <mergeCell ref="B95:D95"/>
    <mergeCell ref="L95:N95"/>
    <mergeCell ref="H46:N46"/>
    <mergeCell ref="B46:G46"/>
    <mergeCell ref="B45:N45"/>
    <mergeCell ref="B47:D47"/>
    <mergeCell ref="B48:D48"/>
    <mergeCell ref="B81:D81"/>
    <mergeCell ref="B11:N11"/>
    <mergeCell ref="B12:N32"/>
    <mergeCell ref="L81:N81"/>
    <mergeCell ref="B33:N33"/>
    <mergeCell ref="B34:N44"/>
    <mergeCell ref="B79:D79"/>
    <mergeCell ref="B80:D80"/>
    <mergeCell ref="L80:N80"/>
    <mergeCell ref="L47:N47"/>
    <mergeCell ref="L48:N48"/>
    <mergeCell ref="L49:N49"/>
    <mergeCell ref="H50:K50"/>
    <mergeCell ref="L50:N50"/>
    <mergeCell ref="B51:D51"/>
    <mergeCell ref="E51:G51"/>
    <mergeCell ref="H51:K51"/>
    <mergeCell ref="L51:N51"/>
    <mergeCell ref="B49:D49"/>
    <mergeCell ref="E47:G47"/>
    <mergeCell ref="B56:D56"/>
    <mergeCell ref="E56:G56"/>
    <mergeCell ref="H56:K56"/>
    <mergeCell ref="L56:N56"/>
    <mergeCell ref="B61:N71"/>
    <mergeCell ref="B206:N206"/>
    <mergeCell ref="B173:C173"/>
    <mergeCell ref="D173:H173"/>
    <mergeCell ref="J173:L173"/>
    <mergeCell ref="E166:F166"/>
    <mergeCell ref="E167:G167"/>
    <mergeCell ref="H182:N182"/>
    <mergeCell ref="M173:O173"/>
    <mergeCell ref="B169:N169"/>
    <mergeCell ref="B183:G183"/>
    <mergeCell ref="B184:G184"/>
    <mergeCell ref="B185:G185"/>
    <mergeCell ref="B186:G186"/>
    <mergeCell ref="B187:G187"/>
    <mergeCell ref="B188:G188"/>
    <mergeCell ref="H183:N183"/>
    <mergeCell ref="H184:N184"/>
    <mergeCell ref="H185:N185"/>
    <mergeCell ref="H186:N186"/>
    <mergeCell ref="H187:N187"/>
    <mergeCell ref="L83:N83"/>
    <mergeCell ref="B97:D97"/>
    <mergeCell ref="L96:N96"/>
    <mergeCell ref="B93:D93"/>
    <mergeCell ref="L93:N93"/>
    <mergeCell ref="B94:D94"/>
    <mergeCell ref="L121:N121"/>
    <mergeCell ref="L119:N119"/>
    <mergeCell ref="L111:N111"/>
    <mergeCell ref="L118:N118"/>
    <mergeCell ref="L89:N89"/>
    <mergeCell ref="B86:D86"/>
    <mergeCell ref="L86:N86"/>
    <mergeCell ref="B87:D87"/>
    <mergeCell ref="L87:N87"/>
    <mergeCell ref="B111:K111"/>
    <mergeCell ref="G92:H92"/>
    <mergeCell ref="G93:H93"/>
    <mergeCell ref="G94:H94"/>
    <mergeCell ref="G95:H95"/>
    <mergeCell ref="G96:H96"/>
    <mergeCell ref="G97:H97"/>
    <mergeCell ref="L91:N91"/>
    <mergeCell ref="L92:N92"/>
    <mergeCell ref="E50:G50"/>
    <mergeCell ref="H47:K47"/>
    <mergeCell ref="H48:K48"/>
    <mergeCell ref="H49:K49"/>
    <mergeCell ref="B53:N53"/>
    <mergeCell ref="B54:G54"/>
    <mergeCell ref="H54:N54"/>
    <mergeCell ref="B55:D55"/>
    <mergeCell ref="E55:G55"/>
    <mergeCell ref="H55:K55"/>
    <mergeCell ref="L55:N55"/>
    <mergeCell ref="E48:G48"/>
    <mergeCell ref="E49:G49"/>
    <mergeCell ref="B50:D50"/>
    <mergeCell ref="B90:D90"/>
    <mergeCell ref="L90:N90"/>
    <mergeCell ref="B88:D88"/>
    <mergeCell ref="L88:N88"/>
    <mergeCell ref="B89:D89"/>
    <mergeCell ref="H188:N188"/>
    <mergeCell ref="L204:M204"/>
    <mergeCell ref="J176:N176"/>
    <mergeCell ref="J177:N177"/>
    <mergeCell ref="E165:G165"/>
    <mergeCell ref="L161:N161"/>
    <mergeCell ref="L160:N160"/>
    <mergeCell ref="L136:N136"/>
    <mergeCell ref="J165:N165"/>
    <mergeCell ref="L162:N162"/>
    <mergeCell ref="J143:J144"/>
    <mergeCell ref="K159:N159"/>
    <mergeCell ref="L133:N133"/>
    <mergeCell ref="B164:N164"/>
    <mergeCell ref="E160:H160"/>
    <mergeCell ref="L147:N147"/>
    <mergeCell ref="L138:N138"/>
    <mergeCell ref="L137:N137"/>
    <mergeCell ref="K143:K144"/>
    <mergeCell ref="J166:N167"/>
    <mergeCell ref="B170:N170"/>
    <mergeCell ref="B176:H176"/>
    <mergeCell ref="B177:H177"/>
    <mergeCell ref="B57:D57"/>
    <mergeCell ref="E57:G57"/>
    <mergeCell ref="H57:K57"/>
    <mergeCell ref="L57:N57"/>
    <mergeCell ref="B58:D58"/>
    <mergeCell ref="E58:G58"/>
    <mergeCell ref="H58:K58"/>
    <mergeCell ref="L58:N58"/>
    <mergeCell ref="B59:D59"/>
    <mergeCell ref="E59:G59"/>
    <mergeCell ref="H59:K59"/>
    <mergeCell ref="L59:N59"/>
    <mergeCell ref="L82:N82"/>
    <mergeCell ref="B83:D83"/>
    <mergeCell ref="B82:D82"/>
    <mergeCell ref="L94:N94"/>
    <mergeCell ref="B84:D84"/>
    <mergeCell ref="L84:N84"/>
    <mergeCell ref="B85:D85"/>
    <mergeCell ref="L85:N85"/>
  </mergeCells>
  <pageMargins left="0.25" right="0.25" top="0.5" bottom="0.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2026-08-19T03:00:37Z</dcterms:modified>
</cp:coreProperties>
</file>