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E129" i="2" l="1"/>
  <c r="K93" i="2"/>
  <c r="G70" i="2" l="1"/>
  <c r="K70" i="2"/>
  <c r="J123" i="2" l="1"/>
  <c r="K103" i="2"/>
  <c r="K105" i="2" s="1"/>
  <c r="J119" i="2"/>
  <c r="J124" i="2"/>
  <c r="K81" i="2" l="1"/>
  <c r="K86" i="2" s="1"/>
  <c r="K94" i="2" s="1"/>
  <c r="K108" i="2" s="1"/>
  <c r="K101" i="2" l="1"/>
  <c r="K109" i="2" s="1"/>
  <c r="K110" i="2" l="1"/>
  <c r="C115" i="2"/>
  <c r="K122" i="2"/>
  <c r="K124" i="2"/>
  <c r="C116" i="2" s="1"/>
  <c r="K123" i="2"/>
  <c r="I115" i="2" l="1"/>
  <c r="K119" i="2"/>
  <c r="G150" i="2"/>
</calcChain>
</file>

<file path=xl/sharedStrings.xml><?xml version="1.0" encoding="utf-8"?>
<sst xmlns="http://schemas.openxmlformats.org/spreadsheetml/2006/main" count="112" uniqueCount="99">
  <si>
    <t>SUKU BUNGA</t>
  </si>
  <si>
    <t>%</t>
  </si>
  <si>
    <t>√</t>
  </si>
  <si>
    <t>Margin Keuntungan</t>
  </si>
  <si>
    <t xml:space="preserve"> *Wajib di isi untuk usaha dagang</t>
  </si>
  <si>
    <t>Credit Analyst,</t>
  </si>
  <si>
    <t>BIAYA HIDUP, PENDIDIKAN DLL</t>
  </si>
  <si>
    <t>Mengetahui,</t>
  </si>
  <si>
    <t>LSR</t>
  </si>
  <si>
    <t>MAX PH</t>
  </si>
  <si>
    <t>Pembelian per bln (HPP)</t>
  </si>
  <si>
    <t>TENOR (bln)</t>
  </si>
  <si>
    <t>X</t>
  </si>
  <si>
    <t>Debitur Baru</t>
  </si>
  <si>
    <t>Menikah</t>
  </si>
  <si>
    <t>Debitur Ro</t>
  </si>
  <si>
    <t>ANALISA CALON DEBITUR</t>
  </si>
  <si>
    <t>Dagang</t>
  </si>
  <si>
    <t>Jasa</t>
  </si>
  <si>
    <t xml:space="preserve">Bidang usaha : </t>
  </si>
  <si>
    <t xml:space="preserve">Fasilitas permohonan kredit ini diajukan oleh debitur dengan tujuan : </t>
  </si>
  <si>
    <t>KONSUMTIF</t>
  </si>
  <si>
    <t xml:space="preserve">MODAL KERJA, terhitung </t>
  </si>
  <si>
    <t>dari total kebutuhan modal kerjanya (maks 80%)</t>
  </si>
  <si>
    <t>PLAFON</t>
  </si>
  <si>
    <t>ANGSURAN</t>
  </si>
  <si>
    <t>TOTAL PLAFON &amp; ANGSURAN</t>
  </si>
  <si>
    <t>FASILITAS</t>
  </si>
  <si>
    <t>BANK</t>
  </si>
  <si>
    <t>TOTAL BIAYA BIAYA</t>
  </si>
  <si>
    <t>APPROVAL &amp; DISSAPROVAL BOX (Keterangan ACC / Reject )</t>
  </si>
  <si>
    <t xml:space="preserve">HASIL KESIMPULAN SURVEY &amp; ANALISA : </t>
  </si>
  <si>
    <t>PLAFON/BAKIDEBET</t>
  </si>
  <si>
    <t xml:space="preserve">OMZET I (PENDAPATAN) </t>
  </si>
  <si>
    <t>LABA KOTOR I</t>
  </si>
  <si>
    <t>LABA KOTOR II</t>
  </si>
  <si>
    <t>TOTAL OMZET</t>
  </si>
  <si>
    <t xml:space="preserve">OPERASIONAL USAHA/Lain-lain </t>
  </si>
  <si>
    <t>ANALISA KARAKTER (Karakter &amp; Pengenalan calon debitur)</t>
  </si>
  <si>
    <t xml:space="preserve">SLIK CHECKING </t>
  </si>
  <si>
    <t>QUANTITY (KUANTITATIF) - CAPACITY</t>
  </si>
  <si>
    <t>DSR - DEBT SERVICE RATIO (EBITDA/KEWAJIBAN)X1%</t>
  </si>
  <si>
    <t>POSITIVE POINTS</t>
  </si>
  <si>
    <t>NEGATIVE POINTS</t>
  </si>
  <si>
    <t xml:space="preserve"> ** Pendapatan bersih - Living Cost</t>
  </si>
  <si>
    <t xml:space="preserve">Karyawan </t>
  </si>
  <si>
    <t>TIDAK LAYAK : resiko TINGGI</t>
  </si>
  <si>
    <t xml:space="preserve"> **Total angsuran bank + Next angsuran yang akan disetujui</t>
  </si>
  <si>
    <t>Nett Income Debitur setelah kredit di approved</t>
  </si>
  <si>
    <t>Arief Rakhman</t>
  </si>
  <si>
    <t>TOTAL BIAYA OPERASIONAL</t>
  </si>
  <si>
    <t>Pendapatan Sebelum dipotong Operasional</t>
  </si>
  <si>
    <t>Pendapatan Bersih Setelah dipotong Operasional</t>
  </si>
  <si>
    <t>KEMAMPUAN BAYAR ANGSURAN DEBITUR</t>
  </si>
  <si>
    <t>Tanggal Kunjungan</t>
  </si>
  <si>
    <t>&gt;  Record bekerja sudah Lama</t>
  </si>
  <si>
    <t>Jaminan A/n :</t>
  </si>
  <si>
    <t>Kepemilikan Rumah :</t>
  </si>
  <si>
    <t>Angsuran / bulan</t>
  </si>
  <si>
    <t>Rekomendasi Plafon &amp; Angsuran Di BPR CF</t>
  </si>
  <si>
    <t xml:space="preserve">SENDIRI </t>
  </si>
  <si>
    <t>KOLEK</t>
  </si>
  <si>
    <t>Single</t>
  </si>
  <si>
    <t>KETERANGAN AGUNAN &amp; NILAI JAMINAN</t>
  </si>
  <si>
    <t>TAKSASI / OTR</t>
  </si>
  <si>
    <t xml:space="preserve">Pendapatan Tambahan Lainya : </t>
  </si>
  <si>
    <t>Bulan</t>
  </si>
  <si>
    <t>Disc RO / Promo :</t>
  </si>
  <si>
    <t>LAYAK : resiko MENENGAH</t>
  </si>
  <si>
    <t>SENDIRI</t>
  </si>
  <si>
    <t xml:space="preserve">ORANG LAIN </t>
  </si>
  <si>
    <t>MODAL KERJA / MODAL  OPERASIONAL USAHA</t>
  </si>
  <si>
    <t>Kepala Kantor Pusat</t>
  </si>
  <si>
    <t>Laporan terkahir KOLEK 1</t>
  </si>
  <si>
    <t>INVESTASI  / KONSUMTIF</t>
  </si>
  <si>
    <t>Living Cost ( Biaya Hidup, Pendidikan Dll )</t>
  </si>
  <si>
    <t>ANGSURAN BANK</t>
  </si>
  <si>
    <t>&gt; Persaingan usaha cukup kompetitif</t>
  </si>
  <si>
    <t xml:space="preserve">&gt; </t>
  </si>
  <si>
    <t xml:space="preserve">&gt;  </t>
  </si>
  <si>
    <t>&gt; Cuaca bisa mengurangi omset</t>
  </si>
  <si>
    <t>&gt;  Record bekerja/usaha sudah cukup lama</t>
  </si>
  <si>
    <t>&gt;  Slik pemohon di tempat lain lancar</t>
  </si>
  <si>
    <t>JOKO HARYONO</t>
  </si>
  <si>
    <t>BLOK KARANG TENGAH RT/RW 01/04 DESA KEBAREPAN KEC PLUMBON KAB CIREBON</t>
  </si>
  <si>
    <t>JENIS USAHA / PEKERJAAN : Kepala Koperasi - Jual beli ikan Gurami</t>
  </si>
  <si>
    <t>BTPN</t>
  </si>
  <si>
    <t>KONS/INVS</t>
  </si>
  <si>
    <t>SEABANK</t>
  </si>
  <si>
    <t>Gaji</t>
  </si>
  <si>
    <t xml:space="preserve">dari ikan </t>
  </si>
  <si>
    <t>1 Unit Mobil Honda Jazz VTI Tahun 2006</t>
  </si>
  <si>
    <t>Edi Sucipto</t>
  </si>
  <si>
    <t>Cirebon,  10 08 2026</t>
  </si>
  <si>
    <t>Tujuan pengajuan kredit :  Penambahan modal usaha ayam KUB ( Silangan ayam kampung )</t>
  </si>
  <si>
    <r>
      <t>Pada saat OTS kami mendapatkan info bahwa pemohon merupakan warga desa setempat, dengan alamat sesuai KTP. Pada saat kunjungan bertemu langsung dengan pemohon di kantor Jl Fatahillah ( depan Wizme Fatahillah ), cukup kooperatif dalam menyampaikan informasi tentang usaha / pekerjaan yang dijalani, pemohon juga menyampaikan dengan cukup detail terkait kebutuhan yang diajukan, Bi Cheking / Slik pemohon ditempat lain laporan terkahir cukup baik dengan kategori KOLEK 1 ( Lancar ),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Dari cek lingkungan warga sekitar rumah mengenal pemohon cukup baik, tidak sedang bermasalah dengan hukum pidana maupun perdata dan info dari cek lingkungan  cukup mendukung. Pekerjaan / Usaha Pemohon adalah Kepala Cabang Kopersi Artha Graha, sudah berjalan lebih dari 10th, aset yang ada 1 rumah, 1 mobil , 2 motor, dan beberapa kolam ikan dan kandang ayam.</t>
    </r>
  </si>
  <si>
    <t>GAJI terlampir 8.387.920 bonus lainya 2jt/bln, Dari ikan gurami per 2 bulan panen 500 ekor dengan omset 10.500.000</t>
  </si>
  <si>
    <t>Naik 5%</t>
  </si>
  <si>
    <t>Angsuran lancar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</si>
</sst>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([$Rp-421]* #,##0_);_([$Rp-421]* \(#,##0\);_([$Rp-421]* &quot;-&quot;_);_(@_)"/>
    <numFmt numFmtId="166" formatCode="_(* #,##0_);_(* \(#,##0\);_(* &quot;-&quot;??_);_(@_)"/>
    <numFmt numFmtId="167" formatCode="_(* #,##0.0_);_(* \(#,##0.0\);_(* &quot;-&quot;??_);_(@_)"/>
    <numFmt numFmtId="168" formatCode="_-* #,##0_-;\-* #,##0_-;_-* &quot;-&quot;??_-;_-@_-"/>
    <numFmt numFmtId="169" formatCode="0.0"/>
    <numFmt numFmtId="170" formatCode="_-[$Rp-421]* #,##0_ ;_-[$Rp-421]* \-#,##0\ ;_-[$Rp-421]* &quot;-&quot;_ ;_-@_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Britannic Bold"/>
      <family val="2"/>
    </font>
    <font>
      <sz val="12"/>
      <color theme="1"/>
      <name val="Britannic Bold"/>
      <family val="2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FF0000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0" tint="-0.1499984740745262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color theme="9" tint="0.399975585192419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David"/>
      <family val="2"/>
      <charset val="177"/>
    </font>
    <font>
      <b/>
      <sz val="11"/>
      <color theme="1"/>
      <name val="Aharoni"/>
      <charset val="177"/>
    </font>
    <font>
      <b/>
      <i/>
      <sz val="12"/>
      <color theme="2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8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247">
    <xf numFmtId="0" fontId="0" fillId="0" borderId="0" xfId="0"/>
    <xf numFmtId="165" fontId="0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14" fillId="0" borderId="0" xfId="3" applyFont="1" applyFill="1" applyBorder="1" applyAlignment="1">
      <alignment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4" fontId="11" fillId="0" borderId="0" xfId="3" applyFont="1" applyFill="1" applyBorder="1" applyAlignment="1">
      <alignment vertical="center"/>
    </xf>
    <xf numFmtId="165" fontId="0" fillId="0" borderId="7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horizontal="center" vertical="center" wrapText="1"/>
    </xf>
    <xf numFmtId="167" fontId="0" fillId="0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17" fillId="0" borderId="1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17" fillId="4" borderId="6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2" fillId="0" borderId="0" xfId="0" applyFont="1" applyBorder="1" applyAlignment="1">
      <alignment vertical="center"/>
    </xf>
    <xf numFmtId="168" fontId="2" fillId="0" borderId="0" xfId="3" applyNumberFormat="1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1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vertical="center"/>
    </xf>
    <xf numFmtId="165" fontId="0" fillId="0" borderId="8" xfId="1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3" fontId="1" fillId="0" borderId="10" xfId="1" applyFont="1" applyBorder="1" applyAlignment="1">
      <alignment horizontal="center" vertical="center"/>
    </xf>
    <xf numFmtId="43" fontId="1" fillId="0" borderId="11" xfId="1" applyFont="1" applyBorder="1" applyAlignment="1">
      <alignment horizontal="center" vertical="center"/>
    </xf>
    <xf numFmtId="169" fontId="26" fillId="0" borderId="0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horizontal="center" vertical="center" wrapText="1"/>
    </xf>
    <xf numFmtId="1" fontId="2" fillId="5" borderId="12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" fontId="0" fillId="0" borderId="12" xfId="0" applyNumberFormat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165" fontId="29" fillId="0" borderId="0" xfId="1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167" fontId="0" fillId="0" borderId="0" xfId="1" applyNumberFormat="1" applyFont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69" fontId="2" fillId="5" borderId="12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" fontId="19" fillId="8" borderId="12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/>
    </xf>
    <xf numFmtId="165" fontId="39" fillId="0" borderId="0" xfId="1" applyNumberFormat="1" applyFont="1" applyFill="1" applyBorder="1" applyAlignment="1">
      <alignment vertical="center"/>
    </xf>
    <xf numFmtId="0" fontId="32" fillId="9" borderId="18" xfId="0" applyFont="1" applyFill="1" applyBorder="1" applyAlignment="1">
      <alignment vertical="center"/>
    </xf>
    <xf numFmtId="0" fontId="34" fillId="9" borderId="18" xfId="0" applyFont="1" applyFill="1" applyBorder="1" applyAlignment="1">
      <alignment vertical="center"/>
    </xf>
    <xf numFmtId="0" fontId="36" fillId="9" borderId="18" xfId="0" applyFont="1" applyFill="1" applyBorder="1" applyAlignment="1">
      <alignment vertical="center"/>
    </xf>
    <xf numFmtId="0" fontId="40" fillId="9" borderId="18" xfId="0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1" fillId="11" borderId="9" xfId="0" applyFont="1" applyFill="1" applyBorder="1" applyAlignment="1">
      <alignment horizontal="center" vertical="center" wrapText="1"/>
    </xf>
    <xf numFmtId="0" fontId="31" fillId="11" borderId="12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vertical="center"/>
    </xf>
    <xf numFmtId="0" fontId="46" fillId="4" borderId="1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0" fillId="11" borderId="11" xfId="0" applyFont="1" applyFill="1" applyBorder="1" applyAlignment="1">
      <alignment horizontal="center" vertical="center"/>
    </xf>
    <xf numFmtId="165" fontId="0" fillId="11" borderId="12" xfId="1" applyNumberFormat="1" applyFont="1" applyFill="1" applyBorder="1" applyAlignment="1">
      <alignment horizontal="center" vertical="center"/>
    </xf>
    <xf numFmtId="165" fontId="11" fillId="11" borderId="12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66" fontId="1" fillId="0" borderId="12" xfId="1" applyNumberFormat="1" applyFont="1" applyBorder="1" applyAlignment="1">
      <alignment horizontal="center" vertical="center"/>
    </xf>
    <xf numFmtId="165" fontId="0" fillId="7" borderId="2" xfId="1" applyNumberFormat="1" applyFont="1" applyFill="1" applyBorder="1" applyAlignment="1">
      <alignment horizontal="center" vertical="center"/>
    </xf>
    <xf numFmtId="165" fontId="0" fillId="7" borderId="3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center" vertical="center"/>
    </xf>
    <xf numFmtId="165" fontId="17" fillId="0" borderId="2" xfId="1" applyNumberFormat="1" applyFont="1" applyFill="1" applyBorder="1" applyAlignment="1">
      <alignment horizontal="center" vertical="center"/>
    </xf>
    <xf numFmtId="165" fontId="17" fillId="0" borderId="3" xfId="1" applyNumberFormat="1" applyFont="1" applyFill="1" applyBorder="1" applyAlignment="1">
      <alignment horizontal="center" vertical="center"/>
    </xf>
    <xf numFmtId="170" fontId="19" fillId="5" borderId="12" xfId="1" applyNumberFormat="1" applyFont="1" applyFill="1" applyBorder="1" applyAlignment="1">
      <alignment horizontal="center" vertical="center"/>
    </xf>
    <xf numFmtId="2" fontId="35" fillId="10" borderId="19" xfId="0" applyNumberFormat="1" applyFont="1" applyFill="1" applyBorder="1" applyAlignment="1">
      <alignment horizontal="right" vertical="center"/>
    </xf>
    <xf numFmtId="2" fontId="35" fillId="10" borderId="21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5" fontId="0" fillId="0" borderId="10" xfId="1" applyNumberFormat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5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41" fillId="12" borderId="9" xfId="0" applyFont="1" applyFill="1" applyBorder="1" applyAlignment="1">
      <alignment horizontal="center" vertical="center" wrapText="1"/>
    </xf>
    <xf numFmtId="0" fontId="41" fillId="12" borderId="10" xfId="0" applyFont="1" applyFill="1" applyBorder="1" applyAlignment="1">
      <alignment horizontal="center" vertical="center" wrapText="1"/>
    </xf>
    <xf numFmtId="0" fontId="41" fillId="1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165" fontId="0" fillId="4" borderId="12" xfId="1" applyNumberFormat="1" applyFont="1" applyFill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165" fontId="0" fillId="0" borderId="12" xfId="1" applyNumberFormat="1" applyFont="1" applyFill="1" applyBorder="1" applyAlignment="1">
      <alignment horizontal="center" vertical="center"/>
    </xf>
    <xf numFmtId="165" fontId="33" fillId="0" borderId="12" xfId="1" applyNumberFormat="1" applyFont="1" applyFill="1" applyBorder="1" applyAlignment="1">
      <alignment horizontal="center" vertical="center"/>
    </xf>
    <xf numFmtId="169" fontId="0" fillId="0" borderId="0" xfId="1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165" fontId="0" fillId="6" borderId="0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65" fontId="6" fillId="0" borderId="9" xfId="1" applyNumberFormat="1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165" fontId="6" fillId="0" borderId="11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165" fontId="2" fillId="4" borderId="7" xfId="1" applyNumberFormat="1" applyFont="1" applyFill="1" applyBorder="1" applyAlignment="1">
      <alignment horizontal="center" vertical="center"/>
    </xf>
    <xf numFmtId="165" fontId="2" fillId="4" borderId="8" xfId="1" applyNumberFormat="1" applyFont="1" applyFill="1" applyBorder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2" fontId="45" fillId="10" borderId="20" xfId="0" applyNumberFormat="1" applyFont="1" applyFill="1" applyBorder="1" applyAlignment="1">
      <alignment horizontal="left" vertical="center"/>
    </xf>
    <xf numFmtId="2" fontId="45" fillId="10" borderId="22" xfId="0" applyNumberFormat="1" applyFont="1" applyFill="1" applyBorder="1" applyAlignment="1">
      <alignment horizontal="left" vertical="center"/>
    </xf>
    <xf numFmtId="165" fontId="21" fillId="7" borderId="15" xfId="1" applyNumberFormat="1" applyFont="1" applyFill="1" applyBorder="1" applyAlignment="1">
      <alignment horizontal="center" vertical="center"/>
    </xf>
    <xf numFmtId="165" fontId="21" fillId="7" borderId="16" xfId="1" applyNumberFormat="1" applyFont="1" applyFill="1" applyBorder="1" applyAlignment="1">
      <alignment horizontal="center" vertical="center"/>
    </xf>
    <xf numFmtId="165" fontId="3" fillId="4" borderId="10" xfId="1" applyNumberFormat="1" applyFont="1" applyFill="1" applyBorder="1" applyAlignment="1">
      <alignment horizontal="center" vertical="center"/>
    </xf>
    <xf numFmtId="165" fontId="3" fillId="4" borderId="11" xfId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165" fontId="31" fillId="0" borderId="0" xfId="1" applyNumberFormat="1" applyFont="1" applyFill="1" applyBorder="1" applyAlignment="1">
      <alignment horizontal="left" vertical="center"/>
    </xf>
    <xf numFmtId="168" fontId="11" fillId="0" borderId="0" xfId="3" applyNumberFormat="1" applyFont="1" applyFill="1" applyBorder="1" applyAlignment="1">
      <alignment horizontal="center" vertical="center"/>
    </xf>
    <xf numFmtId="165" fontId="17" fillId="0" borderId="4" xfId="1" applyNumberFormat="1" applyFont="1" applyFill="1" applyBorder="1" applyAlignment="1">
      <alignment horizontal="left" vertical="center"/>
    </xf>
    <xf numFmtId="165" fontId="17" fillId="0" borderId="0" xfId="1" applyNumberFormat="1" applyFont="1" applyFill="1" applyBorder="1" applyAlignment="1">
      <alignment horizontal="left" vertical="center"/>
    </xf>
    <xf numFmtId="165" fontId="17" fillId="0" borderId="5" xfId="1" applyNumberFormat="1" applyFont="1" applyFill="1" applyBorder="1" applyAlignment="1">
      <alignment horizontal="left" vertical="center"/>
    </xf>
    <xf numFmtId="165" fontId="17" fillId="0" borderId="6" xfId="1" applyNumberFormat="1" applyFont="1" applyFill="1" applyBorder="1" applyAlignment="1">
      <alignment horizontal="left" vertical="center"/>
    </xf>
    <xf numFmtId="165" fontId="17" fillId="0" borderId="7" xfId="1" applyNumberFormat="1" applyFont="1" applyFill="1" applyBorder="1" applyAlignment="1">
      <alignment horizontal="left" vertical="center"/>
    </xf>
    <xf numFmtId="165" fontId="17" fillId="0" borderId="8" xfId="1" applyNumberFormat="1" applyFont="1" applyFill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9" borderId="17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CC"/>
      <color rgb="FFCCECFF"/>
      <color rgb="FFE8E886"/>
      <color rgb="FF00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"/>
  <sheetViews>
    <sheetView tabSelected="1" topLeftCell="A117" zoomScale="130" zoomScaleNormal="130" workbookViewId="0">
      <selection activeCell="R131" sqref="R131"/>
    </sheetView>
  </sheetViews>
  <sheetFormatPr defaultColWidth="5.7109375" defaultRowHeight="15"/>
  <cols>
    <col min="1" max="1" width="6.28515625" style="7" customWidth="1"/>
    <col min="2" max="4" width="6.7109375" style="7" customWidth="1"/>
    <col min="5" max="5" width="8.5703125" style="7" customWidth="1"/>
    <col min="6" max="9" width="6.7109375" style="7" customWidth="1"/>
    <col min="10" max="10" width="5.7109375" style="7" customWidth="1"/>
    <col min="11" max="13" width="6.7109375" style="7" customWidth="1"/>
    <col min="14" max="14" width="3.85546875" style="7" customWidth="1"/>
    <col min="15" max="15" width="4.7109375" style="7" customWidth="1"/>
    <col min="16" max="16384" width="5.7109375" style="7"/>
  </cols>
  <sheetData>
    <row r="1" spans="1:15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1" customHeight="1">
      <c r="A2" s="8"/>
      <c r="B2" s="168" t="s">
        <v>16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8"/>
    </row>
    <row r="3" spans="1:15" ht="18.75" customHeight="1">
      <c r="A3" s="8"/>
      <c r="B3" s="176" t="s">
        <v>83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8"/>
    </row>
    <row r="4" spans="1:15" ht="15" customHeight="1">
      <c r="A4" s="8"/>
      <c r="B4" s="173" t="s">
        <v>84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5"/>
      <c r="O4" s="8"/>
    </row>
    <row r="5" spans="1:15">
      <c r="A5" s="8"/>
      <c r="B5" s="170" t="s">
        <v>94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2"/>
      <c r="O5" s="9"/>
    </row>
    <row r="6" spans="1:15" ht="5.0999999999999996" customHeight="1">
      <c r="A6" s="8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9"/>
    </row>
    <row r="7" spans="1:15" s="27" customFormat="1" ht="15.75">
      <c r="A7" s="28"/>
      <c r="B7" s="116"/>
      <c r="C7" s="26" t="s">
        <v>13</v>
      </c>
      <c r="D7" s="26"/>
      <c r="E7" s="26"/>
      <c r="F7" s="116" t="s">
        <v>12</v>
      </c>
      <c r="G7" s="26" t="s">
        <v>15</v>
      </c>
      <c r="H7" s="26"/>
      <c r="I7" s="116" t="s">
        <v>12</v>
      </c>
      <c r="J7" s="28" t="s">
        <v>14</v>
      </c>
      <c r="K7" s="26"/>
      <c r="L7" s="116"/>
      <c r="M7" s="28" t="s">
        <v>62</v>
      </c>
      <c r="N7" s="26"/>
      <c r="O7" s="26"/>
    </row>
    <row r="8" spans="1:15" ht="5.0999999999999996" customHeight="1">
      <c r="A8" s="8"/>
      <c r="B8" s="8"/>
      <c r="C8" s="8"/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9"/>
    </row>
    <row r="9" spans="1:15">
      <c r="A9" s="8"/>
      <c r="B9" s="125" t="s">
        <v>54</v>
      </c>
      <c r="C9" s="6"/>
      <c r="D9" s="6"/>
      <c r="E9" s="201">
        <v>46241</v>
      </c>
      <c r="F9" s="202"/>
      <c r="G9" s="202"/>
      <c r="H9" s="6"/>
      <c r="I9" s="6"/>
      <c r="J9" s="29"/>
      <c r="K9" s="29"/>
      <c r="L9" s="29"/>
      <c r="M9" s="29"/>
      <c r="N9" s="30"/>
      <c r="O9" s="9"/>
    </row>
    <row r="10" spans="1:15" ht="15.75">
      <c r="A10" s="8"/>
      <c r="B10" s="52" t="s">
        <v>19</v>
      </c>
      <c r="C10" s="8"/>
      <c r="D10" s="115" t="s">
        <v>12</v>
      </c>
      <c r="E10" s="8" t="s">
        <v>17</v>
      </c>
      <c r="F10" s="115" t="s">
        <v>12</v>
      </c>
      <c r="G10" s="8" t="s">
        <v>18</v>
      </c>
      <c r="H10" s="8"/>
      <c r="I10" s="8"/>
      <c r="L10" s="9"/>
      <c r="M10" s="9"/>
      <c r="N10" s="10"/>
      <c r="O10" s="9"/>
    </row>
    <row r="11" spans="1:15" ht="20.100000000000001" customHeight="1">
      <c r="A11" s="8"/>
      <c r="B11" s="157" t="s">
        <v>38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9"/>
      <c r="O11" s="9"/>
    </row>
    <row r="12" spans="1:15">
      <c r="A12" s="8"/>
      <c r="B12" s="206" t="s">
        <v>95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4"/>
      <c r="O12" s="9"/>
    </row>
    <row r="13" spans="1:15">
      <c r="A13" s="8"/>
      <c r="B13" s="185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7"/>
      <c r="O13" s="9"/>
    </row>
    <row r="14" spans="1:15" hidden="1">
      <c r="A14" s="8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/>
      <c r="O14" s="9"/>
    </row>
    <row r="15" spans="1:15">
      <c r="A15" s="8"/>
      <c r="B15" s="185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7"/>
      <c r="O15" s="9"/>
    </row>
    <row r="16" spans="1:15">
      <c r="A16" s="8"/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7"/>
      <c r="O16" s="9"/>
    </row>
    <row r="17" spans="1:15">
      <c r="A17" s="8"/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/>
      <c r="O17" s="9"/>
    </row>
    <row r="18" spans="1:15">
      <c r="A18" s="8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  <c r="O18" s="9"/>
    </row>
    <row r="19" spans="1:15">
      <c r="A19" s="8"/>
      <c r="B19" s="185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7"/>
      <c r="O19" s="9"/>
    </row>
    <row r="20" spans="1:15">
      <c r="A20" s="8"/>
      <c r="B20" s="185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7"/>
      <c r="O20" s="9"/>
    </row>
    <row r="21" spans="1:15">
      <c r="A21" s="8"/>
      <c r="B21" s="185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  <c r="O21" s="9"/>
    </row>
    <row r="22" spans="1:15">
      <c r="A22" s="8"/>
      <c r="B22" s="185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7"/>
      <c r="O22" s="9"/>
    </row>
    <row r="23" spans="1:15">
      <c r="A23" s="8"/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  <c r="O23" s="9"/>
    </row>
    <row r="24" spans="1:15">
      <c r="A24" s="8"/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  <c r="O24" s="9"/>
    </row>
    <row r="25" spans="1:15" hidden="1">
      <c r="A25" s="8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7"/>
      <c r="O25" s="9"/>
    </row>
    <row r="26" spans="1:15" hidden="1">
      <c r="A26" s="8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  <c r="O26" s="9"/>
    </row>
    <row r="27" spans="1:15" hidden="1">
      <c r="A27" s="8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7"/>
      <c r="O27" s="9"/>
    </row>
    <row r="28" spans="1:15" hidden="1">
      <c r="A28" s="8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/>
      <c r="O28" s="9"/>
    </row>
    <row r="29" spans="1:15">
      <c r="A29" s="8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7"/>
      <c r="O29" s="9"/>
    </row>
    <row r="30" spans="1:15">
      <c r="A30" s="8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  <c r="O30" s="9"/>
    </row>
    <row r="31" spans="1:15">
      <c r="A31" s="8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  <c r="O31" s="9"/>
    </row>
    <row r="32" spans="1:15">
      <c r="A32" s="8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7"/>
      <c r="O32" s="9"/>
    </row>
    <row r="33" spans="1:17">
      <c r="A33" s="8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7"/>
      <c r="O33" s="9"/>
    </row>
    <row r="34" spans="1:17">
      <c r="A34" s="8"/>
      <c r="B34" s="185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7"/>
      <c r="O34" s="9"/>
    </row>
    <row r="35" spans="1:17">
      <c r="A35" s="8"/>
      <c r="B35" s="188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90"/>
      <c r="O35" s="9"/>
      <c r="P35" s="59"/>
      <c r="Q35" s="37"/>
    </row>
    <row r="36" spans="1:17">
      <c r="A36" s="8"/>
      <c r="B36" s="207" t="s">
        <v>85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9"/>
      <c r="O36" s="9"/>
      <c r="P36" s="59"/>
      <c r="Q36" s="37"/>
    </row>
    <row r="37" spans="1:17">
      <c r="A37" s="8"/>
      <c r="B37" s="206" t="s">
        <v>96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/>
      <c r="O37" s="9"/>
      <c r="P37" s="59"/>
      <c r="Q37" s="37"/>
    </row>
    <row r="38" spans="1:17">
      <c r="A38" s="8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7"/>
      <c r="O38" s="9"/>
      <c r="P38" s="59"/>
      <c r="Q38" s="37"/>
    </row>
    <row r="39" spans="1:17" hidden="1">
      <c r="A39" s="8"/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7"/>
      <c r="O39" s="9"/>
      <c r="P39" s="59"/>
      <c r="Q39" s="37"/>
    </row>
    <row r="40" spans="1:17" hidden="1">
      <c r="A40" s="8"/>
      <c r="B40" s="185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7"/>
      <c r="O40" s="9"/>
      <c r="P40" s="59"/>
      <c r="Q40" s="37"/>
    </row>
    <row r="41" spans="1:17" hidden="1">
      <c r="A41" s="8"/>
      <c r="B41" s="185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  <c r="O41" s="9"/>
      <c r="P41" s="59"/>
      <c r="Q41" s="37"/>
    </row>
    <row r="42" spans="1:17">
      <c r="A42" s="8"/>
      <c r="B42" s="185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  <c r="O42" s="9"/>
      <c r="P42" s="59"/>
      <c r="Q42" s="37"/>
    </row>
    <row r="43" spans="1:17">
      <c r="A43" s="8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7"/>
      <c r="O43" s="9"/>
      <c r="P43" s="59"/>
      <c r="Q43" s="37"/>
    </row>
    <row r="44" spans="1:17">
      <c r="A44" s="8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90"/>
      <c r="O44" s="9"/>
      <c r="P44" s="59"/>
      <c r="Q44" s="37"/>
    </row>
    <row r="45" spans="1:17" ht="15" customHeight="1">
      <c r="A45" s="8"/>
      <c r="B45" s="179" t="s">
        <v>39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1"/>
      <c r="O45" s="9"/>
      <c r="P45" s="59"/>
      <c r="Q45" s="37"/>
    </row>
    <row r="46" spans="1:17" ht="15" hidden="1" customHeight="1">
      <c r="A46" s="8"/>
      <c r="B46" s="182" t="s">
        <v>73</v>
      </c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4"/>
      <c r="O46" s="9"/>
      <c r="P46" s="59"/>
      <c r="Q46" s="37"/>
    </row>
    <row r="47" spans="1:17" ht="15" hidden="1" customHeight="1">
      <c r="A47" s="8"/>
      <c r="B47" s="185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7"/>
      <c r="O47" s="9"/>
      <c r="P47" s="59"/>
      <c r="Q47" s="37"/>
    </row>
    <row r="48" spans="1:17">
      <c r="A48" s="8"/>
      <c r="B48" s="185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7"/>
      <c r="O48" s="9"/>
      <c r="P48" s="59"/>
      <c r="Q48" s="37"/>
    </row>
    <row r="49" spans="1:17">
      <c r="A49" s="8"/>
      <c r="B49" s="188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90"/>
      <c r="O49" s="9"/>
      <c r="P49" s="59"/>
      <c r="Q49" s="37"/>
    </row>
    <row r="50" spans="1:17" s="37" customFormat="1" ht="15" customHeight="1">
      <c r="A50" s="9"/>
      <c r="B50" s="194" t="s">
        <v>76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9"/>
    </row>
    <row r="51" spans="1:17" s="37" customFormat="1" ht="15" customHeight="1">
      <c r="A51" s="14"/>
      <c r="B51" s="210" t="s">
        <v>28</v>
      </c>
      <c r="C51" s="211"/>
      <c r="D51" s="212"/>
      <c r="E51" s="126" t="s">
        <v>27</v>
      </c>
      <c r="F51" s="127" t="s">
        <v>61</v>
      </c>
      <c r="G51" s="196" t="s">
        <v>32</v>
      </c>
      <c r="H51" s="196"/>
      <c r="I51" s="196"/>
      <c r="J51" s="196"/>
      <c r="K51" s="197" t="s">
        <v>25</v>
      </c>
      <c r="L51" s="198"/>
      <c r="M51" s="198"/>
      <c r="N51" s="199"/>
      <c r="O51" s="9"/>
    </row>
    <row r="52" spans="1:17" s="8" customFormat="1">
      <c r="B52" s="134" t="s">
        <v>86</v>
      </c>
      <c r="C52" s="135"/>
      <c r="D52" s="136"/>
      <c r="E52" s="128" t="s">
        <v>87</v>
      </c>
      <c r="F52" s="129">
        <v>1</v>
      </c>
      <c r="G52" s="137">
        <v>57908899</v>
      </c>
      <c r="H52" s="137"/>
      <c r="I52" s="137"/>
      <c r="J52" s="137"/>
      <c r="K52" s="138">
        <v>800000</v>
      </c>
      <c r="L52" s="138"/>
      <c r="M52" s="138"/>
      <c r="N52" s="138"/>
    </row>
    <row r="53" spans="1:17" s="8" customFormat="1">
      <c r="B53" s="134" t="s">
        <v>88</v>
      </c>
      <c r="C53" s="135"/>
      <c r="D53" s="136"/>
      <c r="E53" s="128" t="s">
        <v>87</v>
      </c>
      <c r="F53" s="129">
        <v>1</v>
      </c>
      <c r="G53" s="137">
        <v>14089624</v>
      </c>
      <c r="H53" s="137"/>
      <c r="I53" s="137"/>
      <c r="J53" s="137"/>
      <c r="K53" s="138">
        <v>1400000</v>
      </c>
      <c r="L53" s="138"/>
      <c r="M53" s="138"/>
      <c r="N53" s="138"/>
    </row>
    <row r="54" spans="1:17" s="8" customFormat="1">
      <c r="B54" s="134"/>
      <c r="C54" s="135"/>
      <c r="D54" s="136"/>
      <c r="E54" s="128"/>
      <c r="F54" s="129"/>
      <c r="G54" s="137">
        <v>0</v>
      </c>
      <c r="H54" s="137"/>
      <c r="I54" s="137"/>
      <c r="J54" s="137"/>
      <c r="K54" s="138">
        <v>0</v>
      </c>
      <c r="L54" s="138"/>
      <c r="M54" s="138"/>
      <c r="N54" s="138"/>
    </row>
    <row r="55" spans="1:17" s="8" customFormat="1">
      <c r="B55" s="134"/>
      <c r="C55" s="135"/>
      <c r="D55" s="136"/>
      <c r="E55" s="128"/>
      <c r="F55" s="129"/>
      <c r="G55" s="137">
        <v>0</v>
      </c>
      <c r="H55" s="137"/>
      <c r="I55" s="137"/>
      <c r="J55" s="137"/>
      <c r="K55" s="138">
        <v>0</v>
      </c>
      <c r="L55" s="138"/>
      <c r="M55" s="138"/>
      <c r="N55" s="138"/>
    </row>
    <row r="56" spans="1:17" s="8" customFormat="1">
      <c r="B56" s="134"/>
      <c r="C56" s="135"/>
      <c r="D56" s="136"/>
      <c r="E56" s="128"/>
      <c r="F56" s="129"/>
      <c r="G56" s="137">
        <v>0</v>
      </c>
      <c r="H56" s="137"/>
      <c r="I56" s="137"/>
      <c r="J56" s="137"/>
      <c r="K56" s="138">
        <v>0</v>
      </c>
      <c r="L56" s="138"/>
      <c r="M56" s="138"/>
      <c r="N56" s="138"/>
    </row>
    <row r="57" spans="1:17" s="8" customFormat="1" hidden="1">
      <c r="B57" s="134"/>
      <c r="C57" s="135"/>
      <c r="D57" s="136"/>
      <c r="E57" s="128"/>
      <c r="F57" s="129"/>
      <c r="G57" s="137">
        <v>0</v>
      </c>
      <c r="H57" s="137"/>
      <c r="I57" s="137"/>
      <c r="J57" s="137"/>
      <c r="K57" s="138">
        <v>0</v>
      </c>
      <c r="L57" s="138"/>
      <c r="M57" s="138"/>
      <c r="N57" s="138"/>
    </row>
    <row r="58" spans="1:17" s="8" customFormat="1">
      <c r="B58" s="134"/>
      <c r="C58" s="135"/>
      <c r="D58" s="136"/>
      <c r="E58" s="128"/>
      <c r="F58" s="129"/>
      <c r="G58" s="137">
        <v>0</v>
      </c>
      <c r="H58" s="137"/>
      <c r="I58" s="137"/>
      <c r="J58" s="137"/>
      <c r="K58" s="138">
        <v>0</v>
      </c>
      <c r="L58" s="138"/>
      <c r="M58" s="138"/>
      <c r="N58" s="138"/>
    </row>
    <row r="59" spans="1:17" s="8" customFormat="1" hidden="1">
      <c r="B59" s="134"/>
      <c r="C59" s="135"/>
      <c r="D59" s="136"/>
      <c r="E59" s="128"/>
      <c r="F59" s="129"/>
      <c r="G59" s="137">
        <v>0</v>
      </c>
      <c r="H59" s="137"/>
      <c r="I59" s="137"/>
      <c r="J59" s="137"/>
      <c r="K59" s="138">
        <v>0</v>
      </c>
      <c r="L59" s="138"/>
      <c r="M59" s="138"/>
      <c r="N59" s="138"/>
    </row>
    <row r="60" spans="1:17" s="8" customFormat="1" hidden="1">
      <c r="B60" s="134"/>
      <c r="C60" s="135"/>
      <c r="D60" s="136"/>
      <c r="E60" s="128"/>
      <c r="F60" s="129"/>
      <c r="G60" s="137">
        <v>0</v>
      </c>
      <c r="H60" s="137"/>
      <c r="I60" s="137"/>
      <c r="J60" s="137"/>
      <c r="K60" s="138">
        <v>0</v>
      </c>
      <c r="L60" s="138"/>
      <c r="M60" s="138"/>
      <c r="N60" s="138"/>
    </row>
    <row r="61" spans="1:17" s="8" customFormat="1" hidden="1">
      <c r="B61" s="134"/>
      <c r="C61" s="135"/>
      <c r="D61" s="136"/>
      <c r="E61" s="128"/>
      <c r="F61" s="129"/>
      <c r="G61" s="137">
        <v>0</v>
      </c>
      <c r="H61" s="137"/>
      <c r="I61" s="137"/>
      <c r="J61" s="137"/>
      <c r="K61" s="138">
        <v>0</v>
      </c>
      <c r="L61" s="138"/>
      <c r="M61" s="138"/>
      <c r="N61" s="138"/>
    </row>
    <row r="62" spans="1:17" s="8" customFormat="1" hidden="1">
      <c r="B62" s="134"/>
      <c r="C62" s="135"/>
      <c r="D62" s="136"/>
      <c r="E62" s="128"/>
      <c r="F62" s="129"/>
      <c r="G62" s="137">
        <v>0</v>
      </c>
      <c r="H62" s="137"/>
      <c r="I62" s="137"/>
      <c r="J62" s="137"/>
      <c r="K62" s="138">
        <v>0</v>
      </c>
      <c r="L62" s="138"/>
      <c r="M62" s="138"/>
      <c r="N62" s="138"/>
    </row>
    <row r="63" spans="1:17" s="8" customFormat="1" ht="15" hidden="1" customHeight="1">
      <c r="B63" s="134"/>
      <c r="C63" s="135"/>
      <c r="D63" s="136"/>
      <c r="E63" s="128"/>
      <c r="F63" s="129"/>
      <c r="G63" s="137">
        <v>0</v>
      </c>
      <c r="H63" s="137"/>
      <c r="I63" s="137"/>
      <c r="J63" s="137"/>
      <c r="K63" s="138">
        <v>0</v>
      </c>
      <c r="L63" s="138"/>
      <c r="M63" s="138"/>
      <c r="N63" s="138"/>
    </row>
    <row r="64" spans="1:17" s="8" customFormat="1" ht="15" hidden="1" customHeight="1">
      <c r="B64" s="134"/>
      <c r="C64" s="135"/>
      <c r="D64" s="136"/>
      <c r="E64" s="128"/>
      <c r="F64" s="129"/>
      <c r="G64" s="137">
        <v>0</v>
      </c>
      <c r="H64" s="137"/>
      <c r="I64" s="137"/>
      <c r="J64" s="137"/>
      <c r="K64" s="138">
        <v>0</v>
      </c>
      <c r="L64" s="138"/>
      <c r="M64" s="138"/>
      <c r="N64" s="138"/>
    </row>
    <row r="65" spans="1:15" s="8" customFormat="1" ht="15" hidden="1" customHeight="1">
      <c r="B65" s="134"/>
      <c r="C65" s="135"/>
      <c r="D65" s="136"/>
      <c r="E65" s="128"/>
      <c r="F65" s="129"/>
      <c r="G65" s="137">
        <v>0</v>
      </c>
      <c r="H65" s="137"/>
      <c r="I65" s="137"/>
      <c r="J65" s="137"/>
      <c r="K65" s="138">
        <v>0</v>
      </c>
      <c r="L65" s="138"/>
      <c r="M65" s="138"/>
      <c r="N65" s="138"/>
    </row>
    <row r="66" spans="1:15" s="8" customFormat="1" ht="15" hidden="1" customHeight="1">
      <c r="B66" s="134"/>
      <c r="C66" s="135"/>
      <c r="D66" s="136"/>
      <c r="E66" s="128"/>
      <c r="F66" s="129"/>
      <c r="G66" s="137">
        <v>0</v>
      </c>
      <c r="H66" s="137"/>
      <c r="I66" s="137"/>
      <c r="J66" s="137"/>
      <c r="K66" s="138">
        <v>0</v>
      </c>
      <c r="L66" s="138"/>
      <c r="M66" s="138"/>
      <c r="N66" s="138"/>
    </row>
    <row r="67" spans="1:15" s="8" customFormat="1" ht="15" customHeight="1">
      <c r="B67" s="134"/>
      <c r="C67" s="135"/>
      <c r="D67" s="136"/>
      <c r="E67" s="128"/>
      <c r="F67" s="129"/>
      <c r="G67" s="137">
        <v>0</v>
      </c>
      <c r="H67" s="137"/>
      <c r="I67" s="137"/>
      <c r="J67" s="137"/>
      <c r="K67" s="138">
        <v>0</v>
      </c>
      <c r="L67" s="138"/>
      <c r="M67" s="138"/>
      <c r="N67" s="138"/>
    </row>
    <row r="68" spans="1:15" s="8" customFormat="1" ht="15" hidden="1" customHeight="1">
      <c r="B68" s="165"/>
      <c r="C68" s="166"/>
      <c r="D68" s="167"/>
      <c r="E68" s="105"/>
      <c r="F68" s="103"/>
      <c r="G68" s="203">
        <v>0</v>
      </c>
      <c r="H68" s="203"/>
      <c r="I68" s="203"/>
      <c r="J68" s="203"/>
      <c r="K68" s="204">
        <v>0</v>
      </c>
      <c r="L68" s="204"/>
      <c r="M68" s="204"/>
      <c r="N68" s="204"/>
    </row>
    <row r="69" spans="1:15" s="8" customFormat="1" ht="15" hidden="1" customHeight="1">
      <c r="B69" s="165"/>
      <c r="C69" s="166"/>
      <c r="D69" s="167"/>
      <c r="E69" s="105"/>
      <c r="F69" s="103"/>
      <c r="G69" s="203">
        <v>0</v>
      </c>
      <c r="H69" s="203"/>
      <c r="I69" s="203"/>
      <c r="J69" s="203"/>
      <c r="K69" s="204">
        <v>0</v>
      </c>
      <c r="L69" s="204"/>
      <c r="M69" s="204"/>
      <c r="N69" s="204"/>
    </row>
    <row r="70" spans="1:15" s="8" customFormat="1">
      <c r="B70" s="191" t="s">
        <v>26</v>
      </c>
      <c r="C70" s="192"/>
      <c r="D70" s="192"/>
      <c r="E70" s="192"/>
      <c r="F70" s="193"/>
      <c r="G70" s="200">
        <f>SUM(G52:J69)</f>
        <v>71998523</v>
      </c>
      <c r="H70" s="200"/>
      <c r="I70" s="200"/>
      <c r="J70" s="200"/>
      <c r="K70" s="200">
        <f>SUM(K52:N69)</f>
        <v>2200000</v>
      </c>
      <c r="L70" s="200"/>
      <c r="M70" s="200"/>
      <c r="N70" s="200"/>
    </row>
    <row r="71" spans="1:15" ht="15" hidden="1" customHeight="1">
      <c r="A71" s="9"/>
      <c r="B71" s="96"/>
      <c r="C71" s="81"/>
      <c r="D71" s="81"/>
      <c r="E71" s="81"/>
      <c r="F71" s="81"/>
      <c r="G71" s="81"/>
      <c r="H71" s="81"/>
      <c r="I71" s="97"/>
      <c r="J71" s="81"/>
      <c r="K71" s="81"/>
      <c r="L71" s="81"/>
      <c r="M71" s="81"/>
      <c r="N71" s="81"/>
      <c r="O71" s="9"/>
    </row>
    <row r="72" spans="1:15" ht="15" hidden="1" customHeight="1">
      <c r="A72" s="9"/>
      <c r="B72" s="96"/>
      <c r="C72" s="81"/>
      <c r="D72" s="81"/>
      <c r="E72" s="81"/>
      <c r="F72" s="81"/>
      <c r="G72" s="81"/>
      <c r="H72" s="81"/>
      <c r="I72" s="97"/>
      <c r="J72" s="81"/>
      <c r="K72" s="81"/>
      <c r="L72" s="81"/>
      <c r="M72" s="81"/>
      <c r="N72" s="81"/>
      <c r="O72" s="9"/>
    </row>
    <row r="73" spans="1:15">
      <c r="A73" s="9"/>
      <c r="B73" s="97"/>
      <c r="C73" s="81"/>
      <c r="D73" s="81"/>
      <c r="E73" s="81"/>
      <c r="F73" s="81"/>
      <c r="G73" s="81"/>
      <c r="H73" s="81"/>
      <c r="I73" s="97"/>
      <c r="J73" s="81"/>
      <c r="K73" s="81"/>
      <c r="L73" s="81"/>
      <c r="M73" s="81"/>
      <c r="N73" s="81"/>
      <c r="O73" s="9"/>
    </row>
    <row r="74" spans="1:15" hidden="1">
      <c r="A74" s="8"/>
      <c r="B74" s="80"/>
      <c r="C74" s="79"/>
      <c r="D74" s="79"/>
      <c r="E74" s="79"/>
      <c r="F74" s="79"/>
      <c r="G74" s="79"/>
      <c r="H74" s="79"/>
      <c r="I74" s="80"/>
      <c r="J74" s="79"/>
      <c r="K74" s="79"/>
      <c r="L74" s="79"/>
      <c r="M74" s="79"/>
      <c r="N74" s="79"/>
      <c r="O74" s="9"/>
    </row>
    <row r="75" spans="1:15" hidden="1">
      <c r="A75" s="8"/>
      <c r="B75" s="80"/>
      <c r="C75" s="79"/>
      <c r="D75" s="79"/>
      <c r="E75" s="79"/>
      <c r="F75" s="79"/>
      <c r="G75" s="79"/>
      <c r="H75" s="79"/>
      <c r="I75" s="80"/>
      <c r="J75" s="79"/>
      <c r="K75" s="79"/>
      <c r="L75" s="79"/>
      <c r="M75" s="79"/>
      <c r="N75" s="79"/>
      <c r="O75" s="9"/>
    </row>
    <row r="76" spans="1:15" hidden="1">
      <c r="A76" s="8"/>
      <c r="B76" s="80"/>
      <c r="C76" s="79"/>
      <c r="D76" s="79"/>
      <c r="E76" s="79"/>
      <c r="F76" s="79"/>
      <c r="G76" s="79"/>
      <c r="H76" s="79"/>
      <c r="I76" s="80"/>
      <c r="J76" s="79"/>
      <c r="K76" s="79"/>
      <c r="L76" s="79"/>
      <c r="M76" s="79"/>
      <c r="N76" s="79"/>
      <c r="O76" s="9"/>
    </row>
    <row r="77" spans="1:15" hidden="1">
      <c r="A77" s="8"/>
      <c r="B77" s="80"/>
      <c r="C77" s="79"/>
      <c r="D77" s="79"/>
      <c r="E77" s="79"/>
      <c r="F77" s="79"/>
      <c r="G77" s="79"/>
      <c r="H77" s="79"/>
      <c r="I77" s="80"/>
      <c r="J77" s="79"/>
      <c r="K77" s="79"/>
      <c r="L77" s="79"/>
      <c r="M77" s="79"/>
      <c r="N77" s="79"/>
      <c r="O77" s="9"/>
    </row>
    <row r="78" spans="1:15" hidden="1">
      <c r="A78" s="8"/>
      <c r="B78" s="80"/>
      <c r="C78" s="79"/>
      <c r="D78" s="79"/>
      <c r="E78" s="79"/>
      <c r="F78" s="79"/>
      <c r="G78" s="79"/>
      <c r="H78" s="79"/>
      <c r="I78" s="80"/>
      <c r="J78" s="79"/>
      <c r="K78" s="79"/>
      <c r="L78" s="79"/>
      <c r="M78" s="79"/>
      <c r="N78" s="79"/>
      <c r="O78" s="9"/>
    </row>
    <row r="79" spans="1:15" hidden="1">
      <c r="A79" s="8"/>
      <c r="B79" s="80"/>
      <c r="C79" s="79"/>
      <c r="D79" s="79"/>
      <c r="E79" s="79"/>
      <c r="F79" s="79"/>
      <c r="G79" s="79"/>
      <c r="H79" s="79"/>
      <c r="I79" s="80"/>
      <c r="J79" s="79"/>
      <c r="K79" s="79"/>
      <c r="L79" s="79"/>
      <c r="M79" s="79"/>
      <c r="N79" s="79"/>
      <c r="O79" s="9"/>
    </row>
    <row r="80" spans="1:15" ht="15" customHeight="1">
      <c r="A80" s="8"/>
      <c r="B80" s="191" t="s">
        <v>40</v>
      </c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3"/>
      <c r="O80" s="9"/>
    </row>
    <row r="81" spans="1:15">
      <c r="A81" s="8"/>
      <c r="B81" s="15" t="s">
        <v>33</v>
      </c>
      <c r="C81" s="8"/>
      <c r="D81" s="8"/>
      <c r="E81" s="8"/>
      <c r="F81" s="11"/>
      <c r="G81" s="1"/>
      <c r="H81" s="1"/>
      <c r="I81" s="1"/>
      <c r="J81" s="1"/>
      <c r="K81" s="169">
        <f>SUM(K82:N83)</f>
        <v>8387920</v>
      </c>
      <c r="L81" s="169"/>
      <c r="M81" s="169"/>
      <c r="N81" s="169"/>
      <c r="O81" s="1"/>
    </row>
    <row r="82" spans="1:15">
      <c r="A82" s="8"/>
      <c r="B82" s="232" t="s">
        <v>89</v>
      </c>
      <c r="C82" s="232"/>
      <c r="D82" s="232"/>
      <c r="E82" s="232"/>
      <c r="F82" s="232"/>
      <c r="G82" s="232"/>
      <c r="H82" s="232"/>
      <c r="I82" s="232"/>
      <c r="J82" s="232"/>
      <c r="K82" s="139">
        <v>8387920</v>
      </c>
      <c r="L82" s="139"/>
      <c r="M82" s="139"/>
      <c r="N82" s="139"/>
      <c r="O82" s="1"/>
    </row>
    <row r="83" spans="1:15">
      <c r="A83" s="8"/>
      <c r="B83" s="232"/>
      <c r="C83" s="232"/>
      <c r="D83" s="232"/>
      <c r="E83" s="232"/>
      <c r="F83" s="232"/>
      <c r="G83" s="232"/>
      <c r="H83" s="232"/>
      <c r="I83" s="232"/>
      <c r="J83" s="232"/>
      <c r="K83" s="139">
        <v>0</v>
      </c>
      <c r="L83" s="139"/>
      <c r="M83" s="139"/>
      <c r="N83" s="139"/>
      <c r="O83" s="1"/>
    </row>
    <row r="84" spans="1:15" ht="5.0999999999999996" customHeight="1">
      <c r="A84" s="8"/>
      <c r="B84" s="42"/>
      <c r="C84" s="43"/>
      <c r="D84" s="43"/>
      <c r="E84" s="43"/>
      <c r="F84" s="44"/>
      <c r="G84" s="43"/>
      <c r="H84" s="43"/>
      <c r="I84" s="43"/>
      <c r="J84" s="43"/>
      <c r="K84" s="45"/>
      <c r="L84" s="45"/>
      <c r="M84" s="45"/>
      <c r="N84" s="45"/>
      <c r="O84" s="8"/>
    </row>
    <row r="85" spans="1:15">
      <c r="A85" s="8"/>
      <c r="B85" s="15" t="s">
        <v>3</v>
      </c>
      <c r="C85" s="8"/>
      <c r="D85" s="8"/>
      <c r="E85" s="8"/>
      <c r="F85" s="12"/>
      <c r="G85" s="8"/>
      <c r="H85" s="8"/>
      <c r="I85" s="8"/>
      <c r="J85" s="8"/>
      <c r="K85" s="205">
        <v>100</v>
      </c>
      <c r="L85" s="205"/>
      <c r="M85" s="205"/>
      <c r="N85" s="78" t="s">
        <v>1</v>
      </c>
      <c r="O85" s="8"/>
    </row>
    <row r="86" spans="1:15">
      <c r="A86" s="8"/>
      <c r="B86" s="110" t="s">
        <v>34</v>
      </c>
      <c r="C86" s="111"/>
      <c r="D86" s="8"/>
      <c r="E86" s="8"/>
      <c r="F86" s="8"/>
      <c r="G86" s="8"/>
      <c r="H86" s="8"/>
      <c r="I86" s="8"/>
      <c r="J86" s="8"/>
      <c r="K86" s="213">
        <f>K81*K85/100</f>
        <v>8387920</v>
      </c>
      <c r="L86" s="213"/>
      <c r="M86" s="213"/>
      <c r="N86" s="213"/>
      <c r="O86" s="8"/>
    </row>
    <row r="87" spans="1:15">
      <c r="A87" s="8"/>
      <c r="B87" s="66" t="s">
        <v>65</v>
      </c>
      <c r="C87" s="8"/>
      <c r="D87" s="8"/>
      <c r="E87" s="8"/>
      <c r="F87" s="8"/>
      <c r="G87" s="8"/>
      <c r="H87" s="8"/>
      <c r="I87" s="8"/>
      <c r="J87" s="8"/>
      <c r="K87" s="62"/>
      <c r="L87" s="62"/>
      <c r="M87" s="62"/>
      <c r="N87" s="62"/>
      <c r="O87" s="8"/>
    </row>
    <row r="88" spans="1:15">
      <c r="A88" s="8"/>
      <c r="B88" s="232" t="s">
        <v>90</v>
      </c>
      <c r="C88" s="232"/>
      <c r="D88" s="232"/>
      <c r="E88" s="232"/>
      <c r="F88" s="232"/>
      <c r="G88" s="232"/>
      <c r="H88" s="232"/>
      <c r="I88" s="232"/>
      <c r="J88" s="232"/>
      <c r="K88" s="139">
        <v>5000000</v>
      </c>
      <c r="L88" s="139"/>
      <c r="M88" s="139"/>
      <c r="N88" s="139"/>
      <c r="O88" s="8"/>
    </row>
    <row r="89" spans="1:15">
      <c r="A89" s="8"/>
      <c r="B89" s="232"/>
      <c r="C89" s="232"/>
      <c r="D89" s="232"/>
      <c r="E89" s="232"/>
      <c r="F89" s="232"/>
      <c r="G89" s="232"/>
      <c r="H89" s="232"/>
      <c r="I89" s="232"/>
      <c r="J89" s="232"/>
      <c r="K89" s="139">
        <v>0</v>
      </c>
      <c r="L89" s="139"/>
      <c r="M89" s="139"/>
      <c r="N89" s="139"/>
      <c r="O89" s="8"/>
    </row>
    <row r="90" spans="1:15" hidden="1">
      <c r="A90" s="8"/>
      <c r="B90" s="58"/>
      <c r="C90" s="8"/>
      <c r="D90" s="8"/>
      <c r="E90" s="8"/>
      <c r="F90" s="11"/>
      <c r="G90" s="1"/>
      <c r="H90" s="1"/>
      <c r="I90" s="8"/>
      <c r="J90" s="8"/>
      <c r="K90" s="139">
        <v>0</v>
      </c>
      <c r="L90" s="139"/>
      <c r="M90" s="139"/>
      <c r="N90" s="139"/>
      <c r="O90" s="8"/>
    </row>
    <row r="91" spans="1:15" hidden="1">
      <c r="A91" s="8"/>
      <c r="B91" s="58"/>
      <c r="C91" s="8"/>
      <c r="D91" s="8"/>
      <c r="E91" s="8"/>
      <c r="F91" s="11"/>
      <c r="G91" s="1"/>
      <c r="H91" s="1"/>
      <c r="I91" s="1"/>
      <c r="J91" s="1"/>
      <c r="K91" s="139">
        <v>0</v>
      </c>
      <c r="L91" s="139"/>
      <c r="M91" s="139"/>
      <c r="N91" s="139"/>
      <c r="O91" s="8"/>
    </row>
    <row r="92" spans="1:15" hidden="1">
      <c r="A92" s="8"/>
      <c r="B92" s="58"/>
      <c r="C92" s="8"/>
      <c r="D92" s="8"/>
      <c r="E92" s="8"/>
      <c r="F92" s="8"/>
      <c r="G92" s="8"/>
      <c r="H92" s="8"/>
      <c r="I92" s="8"/>
      <c r="J92" s="8"/>
      <c r="K92" s="139">
        <v>0</v>
      </c>
      <c r="L92" s="139"/>
      <c r="M92" s="139"/>
      <c r="N92" s="139"/>
      <c r="O92" s="8"/>
    </row>
    <row r="93" spans="1:15" s="37" customFormat="1" ht="15" customHeight="1">
      <c r="A93" s="9"/>
      <c r="B93" s="110" t="s">
        <v>35</v>
      </c>
      <c r="C93" s="111"/>
      <c r="D93" s="8"/>
      <c r="E93" s="8"/>
      <c r="F93" s="8"/>
      <c r="G93" s="8"/>
      <c r="H93" s="8"/>
      <c r="I93" s="8"/>
      <c r="J93" s="8"/>
      <c r="K93" s="213">
        <f>SUM(K88:N92)</f>
        <v>5000000</v>
      </c>
      <c r="L93" s="213"/>
      <c r="M93" s="213"/>
      <c r="N93" s="213"/>
      <c r="O93" s="9"/>
    </row>
    <row r="94" spans="1:15" s="37" customFormat="1" ht="15" customHeight="1" thickBot="1">
      <c r="A94" s="9"/>
      <c r="B94" s="90" t="s">
        <v>36</v>
      </c>
      <c r="C94" s="91"/>
      <c r="D94" s="91"/>
      <c r="E94" s="91"/>
      <c r="F94" s="91"/>
      <c r="G94" s="91"/>
      <c r="H94" s="91"/>
      <c r="I94" s="91"/>
      <c r="J94" s="91"/>
      <c r="K94" s="228">
        <f>K93+K86</f>
        <v>13387920</v>
      </c>
      <c r="L94" s="228"/>
      <c r="M94" s="228"/>
      <c r="N94" s="229"/>
      <c r="O94" s="9"/>
    </row>
    <row r="95" spans="1:15" s="37" customFormat="1" ht="51.75" customHeight="1">
      <c r="A95" s="9"/>
      <c r="B95" s="18"/>
      <c r="C95" s="89"/>
      <c r="D95" s="89"/>
      <c r="E95" s="89"/>
      <c r="F95" s="89"/>
      <c r="G95" s="89"/>
      <c r="H95" s="89"/>
      <c r="I95" s="89"/>
      <c r="J95" s="89"/>
      <c r="K95" s="88"/>
      <c r="L95" s="88"/>
      <c r="M95" s="88"/>
      <c r="N95" s="88"/>
      <c r="O95" s="9"/>
    </row>
    <row r="96" spans="1:15" s="37" customFormat="1" ht="15" customHeight="1">
      <c r="A96" s="9"/>
      <c r="B96" s="130" t="s">
        <v>75</v>
      </c>
      <c r="C96" s="131"/>
      <c r="D96" s="131"/>
      <c r="E96" s="131"/>
      <c r="F96" s="131"/>
      <c r="G96" s="131"/>
      <c r="H96" s="131"/>
      <c r="I96" s="131"/>
      <c r="J96" s="131"/>
      <c r="K96" s="230">
        <v>5000000</v>
      </c>
      <c r="L96" s="230"/>
      <c r="M96" s="230"/>
      <c r="N96" s="231"/>
      <c r="O96" s="9"/>
    </row>
    <row r="97" spans="1:19" s="37" customFormat="1" ht="25.5" hidden="1" customHeight="1">
      <c r="A97" s="9"/>
      <c r="B97" s="18"/>
      <c r="C97" s="89"/>
      <c r="D97" s="89"/>
      <c r="E97" s="89"/>
      <c r="F97" s="89"/>
      <c r="G97" s="89"/>
      <c r="H97" s="89"/>
      <c r="I97" s="89"/>
      <c r="J97" s="89"/>
      <c r="K97" s="88"/>
      <c r="L97" s="88"/>
      <c r="M97" s="88"/>
      <c r="N97" s="88"/>
      <c r="O97" s="9"/>
    </row>
    <row r="98" spans="1:19" s="37" customFormat="1" ht="8.1" customHeight="1">
      <c r="A98" s="9"/>
      <c r="B98" s="67"/>
      <c r="C98" s="43"/>
      <c r="D98" s="43"/>
      <c r="E98" s="43"/>
      <c r="F98" s="43"/>
      <c r="G98" s="43"/>
      <c r="H98" s="43"/>
      <c r="I98" s="43"/>
      <c r="J98" s="43"/>
      <c r="K98" s="45"/>
      <c r="L98" s="45"/>
      <c r="M98" s="45"/>
      <c r="N98" s="45"/>
      <c r="O98" s="9"/>
    </row>
    <row r="99" spans="1:19">
      <c r="A99" s="8"/>
      <c r="B99" s="63" t="s">
        <v>37</v>
      </c>
      <c r="C99" s="13"/>
      <c r="D99" s="13"/>
      <c r="E99" s="13"/>
      <c r="F99" s="8"/>
      <c r="G99" s="8"/>
      <c r="H99" s="8"/>
      <c r="I99" s="8"/>
      <c r="J99" s="8"/>
      <c r="K99" s="139">
        <v>1500000</v>
      </c>
      <c r="L99" s="139"/>
      <c r="M99" s="139"/>
      <c r="N99" s="139"/>
      <c r="O99" s="8"/>
    </row>
    <row r="100" spans="1:19">
      <c r="A100" s="8"/>
      <c r="B100" s="8" t="s">
        <v>45</v>
      </c>
      <c r="C100" s="13"/>
      <c r="D100" s="13"/>
      <c r="E100" s="13"/>
      <c r="F100" s="8"/>
      <c r="G100" s="8"/>
      <c r="H100" s="8"/>
      <c r="I100" s="8"/>
      <c r="J100" s="8"/>
      <c r="K100" s="139">
        <v>0</v>
      </c>
      <c r="L100" s="139"/>
      <c r="M100" s="139"/>
      <c r="N100" s="139"/>
      <c r="O100" s="8"/>
    </row>
    <row r="101" spans="1:19" ht="15.75">
      <c r="A101" s="8"/>
      <c r="B101" s="51" t="s">
        <v>10</v>
      </c>
      <c r="C101" s="13"/>
      <c r="D101" s="13"/>
      <c r="E101" s="13"/>
      <c r="F101" s="11" t="s">
        <v>4</v>
      </c>
      <c r="G101" s="8"/>
      <c r="H101" s="8"/>
      <c r="I101" s="8"/>
      <c r="J101" s="8"/>
      <c r="K101" s="221">
        <f>K81-K86</f>
        <v>0</v>
      </c>
      <c r="L101" s="221"/>
      <c r="M101" s="221"/>
      <c r="N101" s="221"/>
      <c r="O101" s="8"/>
    </row>
    <row r="102" spans="1:19" hidden="1">
      <c r="A102" s="8"/>
      <c r="B102" s="9" t="s">
        <v>6</v>
      </c>
      <c r="C102" s="13"/>
      <c r="D102" s="13"/>
      <c r="E102" s="13"/>
      <c r="F102" s="8"/>
      <c r="G102" s="8"/>
      <c r="H102" s="8"/>
      <c r="I102" s="8"/>
      <c r="J102" s="8"/>
      <c r="K102" s="139">
        <v>3500000</v>
      </c>
      <c r="L102" s="139"/>
      <c r="M102" s="139"/>
      <c r="N102" s="139"/>
      <c r="O102" s="8"/>
    </row>
    <row r="103" spans="1:19" ht="15" customHeight="1">
      <c r="A103" s="8"/>
      <c r="B103" s="14"/>
      <c r="C103" s="14"/>
      <c r="D103" s="14"/>
      <c r="E103" s="14"/>
      <c r="F103" s="9"/>
      <c r="G103" s="47"/>
      <c r="H103" s="38"/>
      <c r="I103" s="38"/>
      <c r="J103" s="48" t="s">
        <v>50</v>
      </c>
      <c r="K103" s="152">
        <f>K99+K100</f>
        <v>1500000</v>
      </c>
      <c r="L103" s="152"/>
      <c r="M103" s="152"/>
      <c r="N103" s="153"/>
      <c r="O103" s="75"/>
      <c r="R103" s="8"/>
      <c r="S103" s="8"/>
    </row>
    <row r="104" spans="1:19" ht="15" customHeight="1">
      <c r="A104" s="8"/>
      <c r="B104" s="14"/>
      <c r="C104" s="14"/>
      <c r="D104" s="14"/>
      <c r="E104" s="14"/>
      <c r="F104" s="9"/>
      <c r="G104" s="9"/>
      <c r="H104" s="9"/>
      <c r="I104" s="9"/>
      <c r="J104" s="92"/>
      <c r="K104" s="113"/>
      <c r="L104" s="113"/>
      <c r="M104" s="113"/>
      <c r="N104" s="113"/>
      <c r="O104" s="75"/>
      <c r="R104" s="8"/>
      <c r="S104" s="8"/>
    </row>
    <row r="105" spans="1:19" ht="15" hidden="1" customHeight="1">
      <c r="A105" s="8"/>
      <c r="B105" s="9"/>
      <c r="C105" s="8"/>
      <c r="D105" s="8"/>
      <c r="E105" s="8"/>
      <c r="F105" s="8"/>
      <c r="G105" s="47"/>
      <c r="H105" s="38"/>
      <c r="I105" s="38"/>
      <c r="J105" s="48" t="s">
        <v>29</v>
      </c>
      <c r="K105" s="152">
        <f>K102+K103</f>
        <v>5000000</v>
      </c>
      <c r="L105" s="152"/>
      <c r="M105" s="152"/>
      <c r="N105" s="153"/>
      <c r="O105" s="8"/>
    </row>
    <row r="106" spans="1:19" ht="15" hidden="1" customHeight="1">
      <c r="A106" s="8"/>
      <c r="B106" s="9"/>
      <c r="C106" s="8"/>
      <c r="D106" s="8"/>
      <c r="E106" s="8"/>
      <c r="F106" s="8"/>
      <c r="G106" s="8"/>
      <c r="H106" s="8"/>
      <c r="I106" s="8"/>
      <c r="J106" s="8"/>
      <c r="K106" s="1"/>
      <c r="L106" s="1"/>
      <c r="M106" s="1"/>
      <c r="N106" s="1"/>
      <c r="O106" s="8"/>
    </row>
    <row r="107" spans="1:19" ht="15" hidden="1" customHeight="1">
      <c r="A107" s="8"/>
      <c r="B107" s="9"/>
      <c r="C107" s="8"/>
      <c r="D107" s="8"/>
      <c r="E107" s="8"/>
      <c r="F107" s="8"/>
      <c r="G107" s="8"/>
      <c r="H107" s="8"/>
      <c r="I107" s="8"/>
      <c r="J107" s="8"/>
      <c r="K107" s="1"/>
      <c r="L107" s="1"/>
      <c r="M107" s="1"/>
      <c r="N107" s="1"/>
      <c r="O107" s="8"/>
    </row>
    <row r="108" spans="1:19">
      <c r="A108" s="8"/>
      <c r="B108" s="49" t="s">
        <v>51</v>
      </c>
      <c r="C108" s="29"/>
      <c r="D108" s="29"/>
      <c r="E108" s="29"/>
      <c r="F108" s="29"/>
      <c r="G108" s="29"/>
      <c r="H108" s="29"/>
      <c r="I108" s="29"/>
      <c r="J108" s="29"/>
      <c r="K108" s="141">
        <f>K94</f>
        <v>13387920</v>
      </c>
      <c r="L108" s="141"/>
      <c r="M108" s="141"/>
      <c r="N108" s="142"/>
      <c r="O108" s="8"/>
    </row>
    <row r="109" spans="1:19">
      <c r="A109" s="8"/>
      <c r="B109" s="94" t="s">
        <v>52</v>
      </c>
      <c r="C109" s="95"/>
      <c r="D109" s="95"/>
      <c r="E109" s="95"/>
      <c r="F109" s="95"/>
      <c r="G109" s="95"/>
      <c r="H109" s="95"/>
      <c r="I109" s="95"/>
      <c r="J109" s="95"/>
      <c r="K109" s="224">
        <f>K108-K103</f>
        <v>11887920</v>
      </c>
      <c r="L109" s="224"/>
      <c r="M109" s="224"/>
      <c r="N109" s="225"/>
      <c r="O109" s="8"/>
    </row>
    <row r="110" spans="1:19" hidden="1">
      <c r="A110" s="8"/>
      <c r="B110" s="50" t="s">
        <v>53</v>
      </c>
      <c r="C110" s="39"/>
      <c r="D110" s="39"/>
      <c r="E110" s="39"/>
      <c r="F110" s="39"/>
      <c r="G110" s="39"/>
      <c r="H110" s="39"/>
      <c r="I110" s="39"/>
      <c r="J110" s="39"/>
      <c r="K110" s="222">
        <f>K109/2</f>
        <v>5943960</v>
      </c>
      <c r="L110" s="222"/>
      <c r="M110" s="222"/>
      <c r="N110" s="223"/>
      <c r="O110" s="8"/>
    </row>
    <row r="111" spans="1:19" ht="20.100000000000001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1"/>
      <c r="L111" s="1"/>
      <c r="M111" s="1"/>
      <c r="N111" s="1"/>
      <c r="O111" s="8"/>
    </row>
    <row r="112" spans="1:19" ht="15" hidden="1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1"/>
      <c r="L112" s="1"/>
      <c r="M112" s="1"/>
      <c r="N112" s="1"/>
      <c r="O112" s="8"/>
    </row>
    <row r="113" spans="1:18" ht="15" customHeight="1">
      <c r="A113" s="8"/>
      <c r="B113" s="157" t="s">
        <v>41</v>
      </c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9"/>
      <c r="O113" s="8"/>
    </row>
    <row r="114" spans="1:18" ht="15" customHeight="1" thickBot="1">
      <c r="A114" s="8"/>
      <c r="B114" s="54"/>
      <c r="C114" s="87" t="s">
        <v>44</v>
      </c>
      <c r="D114" s="8"/>
      <c r="E114" s="8"/>
      <c r="F114" s="8"/>
      <c r="G114" s="8"/>
      <c r="H114" s="8"/>
      <c r="I114" s="8"/>
      <c r="J114" s="8"/>
      <c r="K114" s="1"/>
      <c r="L114" s="1"/>
      <c r="M114" s="1"/>
      <c r="N114" s="69"/>
      <c r="O114" s="8"/>
    </row>
    <row r="115" spans="1:18" ht="15" customHeight="1">
      <c r="A115" s="8"/>
      <c r="B115" s="54"/>
      <c r="C115" s="160">
        <f>K109-K96</f>
        <v>6887920</v>
      </c>
      <c r="D115" s="161"/>
      <c r="E115" s="161"/>
      <c r="F115" s="161"/>
      <c r="G115" s="164" t="s">
        <v>12</v>
      </c>
      <c r="H115" s="164">
        <v>1</v>
      </c>
      <c r="I115" s="147">
        <f>C115/C116*H115</f>
        <v>1.4349833333333333</v>
      </c>
      <c r="J115" s="226" t="s">
        <v>12</v>
      </c>
      <c r="K115" s="1"/>
      <c r="L115" s="1"/>
      <c r="M115" s="1"/>
      <c r="N115" s="69"/>
      <c r="O115" s="8"/>
    </row>
    <row r="116" spans="1:18" ht="15" customHeight="1" thickBot="1">
      <c r="A116" s="8"/>
      <c r="B116" s="54"/>
      <c r="C116" s="162">
        <f>K70+K124</f>
        <v>4800000</v>
      </c>
      <c r="D116" s="163"/>
      <c r="E116" s="163"/>
      <c r="F116" s="163"/>
      <c r="G116" s="164"/>
      <c r="H116" s="164"/>
      <c r="I116" s="148"/>
      <c r="J116" s="227"/>
      <c r="K116" s="1"/>
      <c r="L116" s="1"/>
      <c r="M116" s="1"/>
      <c r="N116" s="69"/>
      <c r="O116" s="8"/>
      <c r="P116" s="86"/>
    </row>
    <row r="117" spans="1:18" ht="15" customHeight="1">
      <c r="A117" s="8"/>
      <c r="B117" s="56"/>
      <c r="C117" s="76" t="s">
        <v>47</v>
      </c>
      <c r="D117" s="20"/>
      <c r="E117" s="20"/>
      <c r="F117" s="20"/>
      <c r="G117" s="20"/>
      <c r="H117" s="20"/>
      <c r="I117" s="20"/>
      <c r="J117" s="20"/>
      <c r="K117" s="36"/>
      <c r="L117" s="36"/>
      <c r="M117" s="36"/>
      <c r="N117" s="70"/>
      <c r="O117" s="8"/>
    </row>
    <row r="118" spans="1:18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1"/>
      <c r="L118" s="1"/>
      <c r="M118" s="1"/>
      <c r="N118" s="1"/>
      <c r="O118" s="8"/>
    </row>
    <row r="119" spans="1:18" ht="15" customHeight="1">
      <c r="A119" s="8"/>
      <c r="B119" s="60" t="s">
        <v>48</v>
      </c>
      <c r="C119" s="132"/>
      <c r="D119" s="132"/>
      <c r="E119" s="132"/>
      <c r="F119" s="132"/>
      <c r="G119" s="132"/>
      <c r="H119" s="132"/>
      <c r="I119" s="132"/>
      <c r="J119" s="133">
        <f>E124</f>
        <v>24</v>
      </c>
      <c r="K119" s="220">
        <f>C115-C116</f>
        <v>2087920</v>
      </c>
      <c r="L119" s="220"/>
      <c r="M119" s="220"/>
      <c r="N119" s="220"/>
      <c r="O119" s="8"/>
    </row>
    <row r="120" spans="1:18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1"/>
      <c r="L120" s="1"/>
      <c r="M120" s="1"/>
      <c r="N120" s="1"/>
      <c r="O120" s="8"/>
    </row>
    <row r="121" spans="1:18" ht="18.75">
      <c r="A121" s="8"/>
      <c r="B121" s="16" t="s">
        <v>59</v>
      </c>
      <c r="C121" s="15"/>
      <c r="D121" s="15"/>
      <c r="E121" s="15"/>
      <c r="F121" s="15"/>
      <c r="G121" s="15"/>
      <c r="H121" s="15"/>
      <c r="I121" s="15"/>
      <c r="J121" s="149" t="s">
        <v>58</v>
      </c>
      <c r="K121" s="150"/>
      <c r="L121" s="150"/>
      <c r="M121" s="150"/>
      <c r="N121" s="151"/>
      <c r="O121" s="8"/>
    </row>
    <row r="122" spans="1:18" ht="15.75">
      <c r="A122" s="8"/>
      <c r="B122" s="17" t="s">
        <v>24</v>
      </c>
      <c r="C122" s="1"/>
      <c r="D122" s="1"/>
      <c r="E122" s="217">
        <v>48000000</v>
      </c>
      <c r="F122" s="218"/>
      <c r="G122" s="218"/>
      <c r="H122" s="219"/>
      <c r="I122" s="15"/>
      <c r="J122" s="72">
        <v>0</v>
      </c>
      <c r="K122" s="140" t="e">
        <f>(((((G123*(G124/12))*E122)/100)+E122)/G124)</f>
        <v>#DIV/0!</v>
      </c>
      <c r="L122" s="140"/>
      <c r="M122" s="140"/>
      <c r="N122" s="140"/>
      <c r="O122" s="8"/>
    </row>
    <row r="123" spans="1:18" ht="18.75">
      <c r="A123" s="8"/>
      <c r="B123" s="17" t="s">
        <v>0</v>
      </c>
      <c r="C123" s="24"/>
      <c r="D123" s="24"/>
      <c r="E123" s="112">
        <v>15</v>
      </c>
      <c r="F123" s="41">
        <v>0</v>
      </c>
      <c r="G123" s="41">
        <v>0</v>
      </c>
      <c r="H123" s="21" t="s">
        <v>1</v>
      </c>
      <c r="I123" s="21"/>
      <c r="J123" s="93">
        <f>F124</f>
        <v>0</v>
      </c>
      <c r="K123" s="140" t="e">
        <f>(((((F123*(F124/12))*E122)/100)+E122)/F124)</f>
        <v>#DIV/0!</v>
      </c>
      <c r="L123" s="140"/>
      <c r="M123" s="140"/>
      <c r="N123" s="140"/>
      <c r="O123" s="8"/>
    </row>
    <row r="124" spans="1:18" ht="18.75">
      <c r="A124" s="8"/>
      <c r="B124" s="17" t="s">
        <v>11</v>
      </c>
      <c r="C124" s="24"/>
      <c r="D124" s="24"/>
      <c r="E124" s="85">
        <v>24</v>
      </c>
      <c r="F124" s="22">
        <v>0</v>
      </c>
      <c r="G124" s="22">
        <v>0</v>
      </c>
      <c r="H124" s="15" t="s">
        <v>66</v>
      </c>
      <c r="I124" s="15"/>
      <c r="J124" s="114">
        <f>E124</f>
        <v>24</v>
      </c>
      <c r="K124" s="146">
        <f>(((((E123*(E124/12))*E122)/100)+E122)/E124)</f>
        <v>2600000</v>
      </c>
      <c r="L124" s="146"/>
      <c r="M124" s="146"/>
      <c r="N124" s="146"/>
      <c r="O124" s="8"/>
    </row>
    <row r="125" spans="1:18">
      <c r="A125" s="8"/>
      <c r="B125" s="17"/>
      <c r="C125" s="68"/>
      <c r="D125" s="68"/>
      <c r="E125" s="22"/>
      <c r="F125" s="22"/>
      <c r="G125" s="22"/>
      <c r="H125" s="15"/>
      <c r="I125" s="15"/>
      <c r="J125" s="71"/>
      <c r="K125" s="73"/>
      <c r="L125" s="73"/>
      <c r="M125" s="73"/>
      <c r="N125" s="74"/>
      <c r="O125" s="8"/>
    </row>
    <row r="126" spans="1:18">
      <c r="A126" s="8"/>
      <c r="B126" s="154" t="s">
        <v>63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6"/>
      <c r="O126" s="8"/>
    </row>
    <row r="127" spans="1:18" ht="15" customHeight="1">
      <c r="A127" s="8"/>
      <c r="B127" s="17" t="s">
        <v>64</v>
      </c>
      <c r="C127" s="24"/>
      <c r="D127" s="24"/>
      <c r="E127" s="139">
        <v>65000000</v>
      </c>
      <c r="F127" s="139"/>
      <c r="G127" s="139"/>
      <c r="H127" s="17"/>
      <c r="I127" s="143" t="s">
        <v>67</v>
      </c>
      <c r="J127" s="144"/>
      <c r="K127" s="144"/>
      <c r="L127" s="144"/>
      <c r="M127" s="144"/>
      <c r="N127" s="145"/>
      <c r="O127" s="8"/>
    </row>
    <row r="128" spans="1:18" ht="15" customHeight="1">
      <c r="A128" s="8"/>
      <c r="B128" s="17" t="s">
        <v>8</v>
      </c>
      <c r="C128" s="24"/>
      <c r="D128" s="24"/>
      <c r="E128" s="238">
        <v>75</v>
      </c>
      <c r="F128" s="238"/>
      <c r="G128" s="35" t="s">
        <v>1</v>
      </c>
      <c r="H128" s="46"/>
      <c r="I128" s="239" t="s">
        <v>97</v>
      </c>
      <c r="J128" s="240"/>
      <c r="K128" s="240"/>
      <c r="L128" s="240"/>
      <c r="M128" s="240"/>
      <c r="N128" s="241"/>
      <c r="O128" s="8"/>
      <c r="R128" s="106"/>
    </row>
    <row r="129" spans="1:16" ht="15" customHeight="1">
      <c r="A129" s="8"/>
      <c r="B129" s="17" t="s">
        <v>9</v>
      </c>
      <c r="C129" s="24"/>
      <c r="D129" s="24"/>
      <c r="E129" s="139">
        <f>E127*E128/100</f>
        <v>48750000</v>
      </c>
      <c r="F129" s="139"/>
      <c r="G129" s="139"/>
      <c r="H129" s="17"/>
      <c r="I129" s="242" t="s">
        <v>98</v>
      </c>
      <c r="J129" s="243"/>
      <c r="K129" s="243"/>
      <c r="L129" s="243"/>
      <c r="M129" s="243"/>
      <c r="N129" s="244"/>
      <c r="O129" s="8"/>
    </row>
    <row r="130" spans="1:16" ht="8.1" customHeight="1">
      <c r="A130" s="8"/>
      <c r="B130" s="17"/>
      <c r="C130" s="61"/>
      <c r="D130" s="61"/>
      <c r="E130" s="61"/>
      <c r="F130" s="61"/>
      <c r="G130" s="61"/>
      <c r="H130" s="17"/>
      <c r="I130" s="15"/>
      <c r="J130" s="12"/>
      <c r="K130" s="13"/>
      <c r="L130" s="13"/>
      <c r="M130" s="13"/>
      <c r="N130" s="4"/>
      <c r="O130" s="8"/>
    </row>
    <row r="131" spans="1:16" ht="15" customHeight="1" thickBot="1">
      <c r="A131" s="8"/>
      <c r="B131" s="246" t="s">
        <v>91</v>
      </c>
      <c r="C131" s="246"/>
      <c r="D131" s="246"/>
      <c r="E131" s="246"/>
      <c r="F131" s="246"/>
      <c r="G131" s="246"/>
      <c r="H131" s="246"/>
      <c r="I131" s="246"/>
      <c r="J131" s="246"/>
      <c r="K131" s="246"/>
      <c r="L131" s="246"/>
      <c r="M131" s="246"/>
      <c r="N131" s="246"/>
      <c r="O131" s="8"/>
    </row>
    <row r="132" spans="1:16" ht="15" customHeight="1" thickTop="1" thickBot="1">
      <c r="A132" s="8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8"/>
    </row>
    <row r="133" spans="1:16" ht="15" customHeight="1" thickTop="1" thickBot="1">
      <c r="A133" s="8"/>
      <c r="B133" s="119"/>
      <c r="C133" s="120"/>
      <c r="D133" s="122" t="s">
        <v>69</v>
      </c>
      <c r="E133" s="121"/>
      <c r="F133" s="119"/>
      <c r="G133" s="119"/>
      <c r="H133" s="119"/>
      <c r="I133" s="119"/>
      <c r="J133" s="119"/>
      <c r="K133" s="119"/>
      <c r="L133" s="119"/>
      <c r="M133" s="119"/>
      <c r="N133" s="119"/>
      <c r="O133" s="8"/>
    </row>
    <row r="134" spans="1:16" ht="15" customHeight="1" thickTop="1" thickBot="1">
      <c r="A134" s="8"/>
      <c r="B134" s="119"/>
      <c r="C134" s="120"/>
      <c r="D134" s="122" t="s">
        <v>70</v>
      </c>
      <c r="E134" s="121"/>
      <c r="F134" s="119"/>
      <c r="G134" s="119"/>
      <c r="H134" s="119"/>
      <c r="I134" s="119"/>
      <c r="J134" s="119"/>
      <c r="K134" s="119"/>
      <c r="L134" s="119"/>
      <c r="M134" s="119"/>
      <c r="N134" s="119"/>
      <c r="O134" s="8"/>
    </row>
    <row r="135" spans="1:16" ht="15.75" thickTop="1">
      <c r="A135" s="8"/>
      <c r="B135" s="236" t="s">
        <v>56</v>
      </c>
      <c r="C135" s="236"/>
      <c r="D135" s="237" t="s">
        <v>70</v>
      </c>
      <c r="E135" s="237"/>
      <c r="F135" s="237"/>
      <c r="G135" s="237"/>
      <c r="H135" s="237"/>
      <c r="I135" s="236" t="s">
        <v>57</v>
      </c>
      <c r="J135" s="236"/>
      <c r="K135" s="236"/>
      <c r="L135" s="245" t="s">
        <v>60</v>
      </c>
      <c r="M135" s="245"/>
      <c r="N135" s="245"/>
      <c r="O135" s="245"/>
    </row>
    <row r="136" spans="1:16" ht="18.75" hidden="1">
      <c r="A136" s="8"/>
      <c r="B136" s="17"/>
      <c r="C136" s="78"/>
      <c r="D136" s="78"/>
      <c r="E136" s="78"/>
      <c r="F136" s="78"/>
      <c r="G136" s="78"/>
      <c r="H136" s="17"/>
      <c r="I136" s="15"/>
      <c r="J136" s="12"/>
      <c r="K136" s="13"/>
      <c r="L136" s="13"/>
      <c r="M136" s="13"/>
      <c r="N136" s="4"/>
      <c r="O136" s="8"/>
    </row>
    <row r="137" spans="1:16" hidden="1"/>
    <row r="138" spans="1:16" ht="18.75">
      <c r="A138" s="8"/>
      <c r="B138" s="31" t="s">
        <v>31</v>
      </c>
      <c r="C138" s="8"/>
      <c r="D138" s="8"/>
      <c r="E138" s="8"/>
      <c r="F138" s="8"/>
      <c r="G138" s="8"/>
      <c r="H138" s="8"/>
      <c r="I138" s="8"/>
      <c r="J138" s="8"/>
      <c r="K138" s="4"/>
      <c r="L138" s="2"/>
      <c r="M138" s="1"/>
      <c r="N138" s="1"/>
      <c r="O138" s="108"/>
      <c r="P138" s="108"/>
    </row>
    <row r="139" spans="1:16">
      <c r="A139" s="8"/>
      <c r="B139" s="104" t="s">
        <v>42</v>
      </c>
      <c r="C139" s="107"/>
      <c r="D139" s="107"/>
      <c r="E139" s="107"/>
      <c r="F139" s="107"/>
      <c r="G139" s="107"/>
      <c r="H139" s="170" t="s">
        <v>43</v>
      </c>
      <c r="I139" s="171"/>
      <c r="J139" s="171"/>
      <c r="K139" s="171"/>
      <c r="L139" s="171"/>
      <c r="M139" s="171"/>
      <c r="N139" s="172"/>
      <c r="O139" s="109"/>
      <c r="P139" s="108"/>
    </row>
    <row r="140" spans="1:16">
      <c r="A140" s="8"/>
      <c r="B140" s="214" t="s">
        <v>81</v>
      </c>
      <c r="C140" s="215"/>
      <c r="D140" s="215"/>
      <c r="E140" s="215"/>
      <c r="F140" s="215"/>
      <c r="G140" s="216"/>
      <c r="H140" s="214"/>
      <c r="I140" s="215"/>
      <c r="J140" s="215"/>
      <c r="K140" s="215"/>
      <c r="L140" s="215"/>
      <c r="M140" s="215"/>
      <c r="N140" s="216"/>
      <c r="O140" s="108"/>
      <c r="P140" s="108"/>
    </row>
    <row r="141" spans="1:16" ht="15" hidden="1" customHeight="1">
      <c r="A141" s="8"/>
      <c r="B141" s="214" t="s">
        <v>55</v>
      </c>
      <c r="C141" s="215"/>
      <c r="D141" s="215"/>
      <c r="E141" s="215"/>
      <c r="F141" s="215"/>
      <c r="G141" s="216"/>
      <c r="H141" s="214" t="s">
        <v>77</v>
      </c>
      <c r="I141" s="215"/>
      <c r="J141" s="215"/>
      <c r="K141" s="215"/>
      <c r="L141" s="215"/>
      <c r="M141" s="215"/>
      <c r="N141" s="216"/>
      <c r="O141" s="108"/>
      <c r="P141" s="108"/>
    </row>
    <row r="142" spans="1:16">
      <c r="A142" s="8"/>
      <c r="B142" s="214" t="s">
        <v>82</v>
      </c>
      <c r="C142" s="215"/>
      <c r="D142" s="215"/>
      <c r="E142" s="215"/>
      <c r="F142" s="215"/>
      <c r="G142" s="216"/>
      <c r="H142" s="214"/>
      <c r="I142" s="215"/>
      <c r="J142" s="215"/>
      <c r="K142" s="215"/>
      <c r="L142" s="215"/>
      <c r="M142" s="215"/>
      <c r="N142" s="216"/>
      <c r="O142" s="108"/>
      <c r="P142" s="108"/>
    </row>
    <row r="143" spans="1:16">
      <c r="A143" s="8"/>
      <c r="B143" s="214"/>
      <c r="C143" s="215"/>
      <c r="D143" s="215"/>
      <c r="E143" s="215"/>
      <c r="F143" s="215"/>
      <c r="G143" s="216"/>
      <c r="H143" s="214" t="s">
        <v>80</v>
      </c>
      <c r="I143" s="215"/>
      <c r="J143" s="215"/>
      <c r="K143" s="215"/>
      <c r="L143" s="215"/>
      <c r="M143" s="215"/>
      <c r="N143" s="216"/>
      <c r="O143" s="108"/>
      <c r="P143" s="108"/>
    </row>
    <row r="144" spans="1:16" hidden="1">
      <c r="A144" s="8"/>
      <c r="B144" s="214" t="s">
        <v>55</v>
      </c>
      <c r="C144" s="215"/>
      <c r="D144" s="215"/>
      <c r="E144" s="215"/>
      <c r="F144" s="215"/>
      <c r="G144" s="216"/>
      <c r="H144" s="214" t="s">
        <v>77</v>
      </c>
      <c r="I144" s="215"/>
      <c r="J144" s="215"/>
      <c r="K144" s="215"/>
      <c r="L144" s="215"/>
      <c r="M144" s="215"/>
      <c r="N144" s="216"/>
      <c r="O144" s="108"/>
      <c r="P144" s="108"/>
    </row>
    <row r="145" spans="1:16">
      <c r="B145" s="214" t="s">
        <v>79</v>
      </c>
      <c r="C145" s="215"/>
      <c r="D145" s="215"/>
      <c r="E145" s="215"/>
      <c r="F145" s="215"/>
      <c r="G145" s="216"/>
      <c r="H145" s="214" t="s">
        <v>78</v>
      </c>
      <c r="I145" s="215"/>
      <c r="J145" s="215"/>
      <c r="K145" s="215"/>
      <c r="L145" s="215"/>
      <c r="M145" s="215"/>
      <c r="N145" s="216"/>
      <c r="O145" s="108"/>
      <c r="P145" s="108"/>
    </row>
    <row r="146" spans="1:16" s="8" customFormat="1" ht="5.0999999999999996" customHeight="1"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108"/>
      <c r="P146" s="108"/>
    </row>
    <row r="147" spans="1:16" ht="15" customHeight="1">
      <c r="A147" s="8"/>
      <c r="B147" s="3" t="s">
        <v>2</v>
      </c>
      <c r="C147" s="2" t="s">
        <v>68</v>
      </c>
      <c r="D147" s="8"/>
      <c r="E147" s="8"/>
      <c r="F147" s="8"/>
      <c r="G147" s="8"/>
      <c r="H147" s="8"/>
      <c r="I147" s="3"/>
      <c r="J147" s="18" t="s">
        <v>46</v>
      </c>
      <c r="K147" s="8"/>
      <c r="L147" s="8"/>
      <c r="M147" s="23"/>
      <c r="N147" s="23"/>
      <c r="O147" s="108"/>
      <c r="P147" s="108"/>
    </row>
    <row r="148" spans="1:16" ht="5.0999999999999996" customHeight="1">
      <c r="A148" s="8"/>
      <c r="B148" s="83"/>
      <c r="C148" s="83"/>
      <c r="D148" s="83"/>
      <c r="E148" s="83"/>
      <c r="F148" s="82"/>
      <c r="G148" s="82"/>
      <c r="H148" s="82"/>
      <c r="I148" s="82"/>
      <c r="J148" s="84"/>
      <c r="K148" s="84"/>
      <c r="L148" s="84"/>
      <c r="M148" s="84"/>
      <c r="N148" s="84"/>
      <c r="O148" s="108"/>
      <c r="P148" s="108"/>
    </row>
    <row r="149" spans="1:16" ht="15" customHeight="1">
      <c r="A149" s="8"/>
      <c r="B149" s="32" t="s">
        <v>20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08"/>
      <c r="P149" s="108"/>
    </row>
    <row r="150" spans="1:16" ht="15" hidden="1" customHeight="1">
      <c r="A150" s="8"/>
      <c r="B150" s="33"/>
      <c r="C150" s="34" t="s">
        <v>22</v>
      </c>
      <c r="D150" s="23"/>
      <c r="E150" s="23"/>
      <c r="F150" s="23"/>
      <c r="G150" s="40" t="e">
        <f>E122/#REF!*100</f>
        <v>#REF!</v>
      </c>
      <c r="H150" s="7" t="s">
        <v>1</v>
      </c>
      <c r="I150" s="32" t="s">
        <v>23</v>
      </c>
      <c r="J150" s="23"/>
      <c r="K150" s="23"/>
      <c r="L150" s="23"/>
      <c r="M150" s="23"/>
      <c r="N150" s="23"/>
      <c r="O150" s="8"/>
    </row>
    <row r="151" spans="1:16" ht="15" customHeight="1">
      <c r="A151" s="8"/>
      <c r="B151" s="3" t="s">
        <v>2</v>
      </c>
      <c r="C151" s="9" t="s">
        <v>71</v>
      </c>
      <c r="D151" s="23"/>
      <c r="E151" s="23"/>
      <c r="F151" s="23"/>
      <c r="G151" s="77"/>
      <c r="I151" s="32"/>
      <c r="J151" s="23"/>
      <c r="K151" s="23"/>
      <c r="L151" s="23"/>
      <c r="M151" s="23"/>
      <c r="N151" s="23"/>
      <c r="O151" s="8"/>
    </row>
    <row r="152" spans="1:16" ht="15" customHeight="1">
      <c r="A152" s="8"/>
      <c r="B152" s="3"/>
      <c r="C152" s="9" t="s">
        <v>74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8"/>
    </row>
    <row r="153" spans="1:16" ht="15" hidden="1" customHeight="1">
      <c r="A153" s="8"/>
      <c r="B153" s="33"/>
      <c r="C153" s="34" t="s">
        <v>21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8"/>
    </row>
    <row r="154" spans="1:16" ht="15" customHeight="1">
      <c r="A154" s="8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8"/>
    </row>
    <row r="155" spans="1:16" ht="15" customHeight="1">
      <c r="A155" s="8"/>
      <c r="B155" s="124" t="s">
        <v>93</v>
      </c>
      <c r="C155" s="123"/>
      <c r="D155" s="123"/>
      <c r="E155" s="123"/>
      <c r="F155" s="8"/>
      <c r="G155" s="4"/>
      <c r="H155" s="18"/>
      <c r="I155" s="8"/>
      <c r="J155" s="8"/>
      <c r="K155" s="5" t="s">
        <v>7</v>
      </c>
      <c r="L155" s="1"/>
      <c r="M155" s="1"/>
      <c r="N155" s="1"/>
      <c r="O155" s="8"/>
    </row>
    <row r="156" spans="1:16" ht="15" customHeight="1">
      <c r="A156" s="8"/>
      <c r="B156" s="19" t="s">
        <v>5</v>
      </c>
      <c r="C156" s="8"/>
      <c r="D156" s="8"/>
      <c r="E156" s="8"/>
      <c r="F156" s="8"/>
      <c r="G156" s="4"/>
      <c r="H156" s="18"/>
      <c r="I156" s="8"/>
      <c r="J156" s="8"/>
      <c r="K156" s="19" t="s">
        <v>72</v>
      </c>
      <c r="L156" s="1"/>
      <c r="M156" s="1"/>
      <c r="N156" s="1"/>
      <c r="O156" s="8"/>
    </row>
    <row r="157" spans="1:16" ht="15" customHeight="1">
      <c r="A157" s="8"/>
      <c r="B157" s="9"/>
      <c r="C157" s="8"/>
      <c r="D157" s="8"/>
      <c r="E157" s="8"/>
      <c r="F157" s="8"/>
      <c r="G157" s="4"/>
      <c r="H157" s="18"/>
      <c r="I157" s="8"/>
      <c r="J157" s="8"/>
      <c r="K157" s="1"/>
      <c r="L157" s="1"/>
      <c r="M157" s="1"/>
      <c r="N157" s="1"/>
      <c r="O157" s="8"/>
    </row>
    <row r="158" spans="1:16" ht="15" customHeight="1">
      <c r="A158" s="8"/>
      <c r="B158" s="9"/>
      <c r="C158" s="8"/>
      <c r="D158" s="8"/>
      <c r="E158" s="8"/>
      <c r="F158" s="8"/>
      <c r="G158" s="4"/>
      <c r="H158" s="18"/>
      <c r="I158" s="8"/>
      <c r="J158" s="8"/>
      <c r="K158" s="1"/>
      <c r="L158" s="1"/>
      <c r="M158" s="1"/>
      <c r="N158" s="1"/>
      <c r="O158" s="8"/>
    </row>
    <row r="159" spans="1:16" ht="15" customHeight="1">
      <c r="A159" s="8"/>
      <c r="B159" s="9"/>
      <c r="C159" s="8"/>
      <c r="D159" s="8"/>
      <c r="E159" s="8"/>
      <c r="F159" s="8"/>
      <c r="G159" s="4"/>
      <c r="H159" s="18"/>
      <c r="I159" s="8"/>
      <c r="J159" s="8"/>
      <c r="K159" s="1"/>
      <c r="L159" s="1"/>
      <c r="M159" s="1"/>
      <c r="N159" s="1"/>
      <c r="O159" s="8"/>
    </row>
    <row r="160" spans="1:16" ht="15" customHeight="1">
      <c r="A160" s="8"/>
      <c r="B160" s="53"/>
      <c r="C160" s="20"/>
      <c r="D160" s="20"/>
      <c r="E160" s="8"/>
      <c r="F160" s="8"/>
      <c r="G160" s="4"/>
      <c r="H160" s="18"/>
      <c r="I160" s="8"/>
      <c r="J160" s="8"/>
      <c r="K160" s="36"/>
      <c r="L160" s="36"/>
      <c r="M160" s="36"/>
      <c r="N160" s="1"/>
      <c r="O160" s="8"/>
    </row>
    <row r="161" spans="1:19" ht="15" customHeight="1">
      <c r="A161" s="8"/>
      <c r="B161" s="117" t="s">
        <v>49</v>
      </c>
      <c r="C161" s="100"/>
      <c r="D161" s="100"/>
      <c r="E161" s="100"/>
      <c r="F161" s="100"/>
      <c r="G161" s="102"/>
      <c r="H161" s="100"/>
      <c r="I161" s="100"/>
      <c r="J161" s="100"/>
      <c r="K161" s="118" t="s">
        <v>92</v>
      </c>
      <c r="L161" s="101"/>
      <c r="M161" s="101"/>
      <c r="N161" s="1"/>
      <c r="O161" s="8"/>
    </row>
    <row r="162" spans="1:19" ht="5.0999999999999996" customHeight="1">
      <c r="A162" s="8"/>
      <c r="B162" s="64"/>
      <c r="C162" s="51"/>
      <c r="D162" s="51"/>
      <c r="E162" s="51"/>
      <c r="F162" s="51"/>
      <c r="G162" s="98"/>
      <c r="H162" s="89"/>
      <c r="I162" s="51"/>
      <c r="J162" s="51"/>
      <c r="K162" s="65"/>
      <c r="L162" s="99"/>
      <c r="M162" s="99"/>
      <c r="N162" s="1"/>
      <c r="O162" s="8"/>
    </row>
    <row r="163" spans="1:19">
      <c r="B163" s="233" t="s">
        <v>30</v>
      </c>
      <c r="C163" s="234"/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5"/>
    </row>
    <row r="164" spans="1:19">
      <c r="B164" s="54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55"/>
    </row>
    <row r="165" spans="1:19">
      <c r="B165" s="54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55"/>
    </row>
    <row r="166" spans="1:19">
      <c r="B166" s="54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55"/>
    </row>
    <row r="167" spans="1:19">
      <c r="B167" s="56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57"/>
    </row>
    <row r="172" spans="1:19">
      <c r="S172" s="7">
        <v>0</v>
      </c>
    </row>
  </sheetData>
  <mergeCells count="138">
    <mergeCell ref="B89:J89"/>
    <mergeCell ref="B163:N163"/>
    <mergeCell ref="B135:C135"/>
    <mergeCell ref="D135:H135"/>
    <mergeCell ref="I135:K135"/>
    <mergeCell ref="E128:F128"/>
    <mergeCell ref="E129:G129"/>
    <mergeCell ref="H139:N139"/>
    <mergeCell ref="I128:N128"/>
    <mergeCell ref="I129:N129"/>
    <mergeCell ref="L135:O135"/>
    <mergeCell ref="B131:N131"/>
    <mergeCell ref="B140:G140"/>
    <mergeCell ref="B141:G141"/>
    <mergeCell ref="B142:G142"/>
    <mergeCell ref="B143:G143"/>
    <mergeCell ref="B144:G144"/>
    <mergeCell ref="B145:G145"/>
    <mergeCell ref="H140:N140"/>
    <mergeCell ref="H141:N141"/>
    <mergeCell ref="H142:N142"/>
    <mergeCell ref="H143:N143"/>
    <mergeCell ref="H144:N144"/>
    <mergeCell ref="H145:N145"/>
    <mergeCell ref="B54:D54"/>
    <mergeCell ref="G54:J54"/>
    <mergeCell ref="K54:N54"/>
    <mergeCell ref="B55:D55"/>
    <mergeCell ref="G55:J55"/>
    <mergeCell ref="K55:N55"/>
    <mergeCell ref="E122:H122"/>
    <mergeCell ref="K119:N119"/>
    <mergeCell ref="K101:N101"/>
    <mergeCell ref="K86:N86"/>
    <mergeCell ref="K99:N99"/>
    <mergeCell ref="K110:N110"/>
    <mergeCell ref="K109:N109"/>
    <mergeCell ref="J115:J116"/>
    <mergeCell ref="G63:J63"/>
    <mergeCell ref="K63:N63"/>
    <mergeCell ref="K94:N94"/>
    <mergeCell ref="G64:J64"/>
    <mergeCell ref="K64:N64"/>
    <mergeCell ref="K92:N92"/>
    <mergeCell ref="K96:N96"/>
    <mergeCell ref="K85:M85"/>
    <mergeCell ref="K100:N100"/>
    <mergeCell ref="K102:N102"/>
    <mergeCell ref="B53:D53"/>
    <mergeCell ref="B11:N11"/>
    <mergeCell ref="B12:N35"/>
    <mergeCell ref="G53:J53"/>
    <mergeCell ref="K53:N53"/>
    <mergeCell ref="B36:N36"/>
    <mergeCell ref="B37:N44"/>
    <mergeCell ref="B51:D51"/>
    <mergeCell ref="B52:D52"/>
    <mergeCell ref="K52:N52"/>
    <mergeCell ref="K69:N69"/>
    <mergeCell ref="B70:F70"/>
    <mergeCell ref="B64:D64"/>
    <mergeCell ref="K93:N93"/>
    <mergeCell ref="K91:N91"/>
    <mergeCell ref="K83:N83"/>
    <mergeCell ref="K90:N90"/>
    <mergeCell ref="B66:D66"/>
    <mergeCell ref="B82:J82"/>
    <mergeCell ref="B83:J83"/>
    <mergeCell ref="B88:J88"/>
    <mergeCell ref="B2:N2"/>
    <mergeCell ref="K81:N81"/>
    <mergeCell ref="B5:N5"/>
    <mergeCell ref="B4:N4"/>
    <mergeCell ref="B3:N3"/>
    <mergeCell ref="B45:N45"/>
    <mergeCell ref="B46:N49"/>
    <mergeCell ref="B80:N80"/>
    <mergeCell ref="B50:N50"/>
    <mergeCell ref="G51:J51"/>
    <mergeCell ref="K51:N51"/>
    <mergeCell ref="G52:J52"/>
    <mergeCell ref="G70:J70"/>
    <mergeCell ref="K70:N70"/>
    <mergeCell ref="B63:D63"/>
    <mergeCell ref="B67:D67"/>
    <mergeCell ref="G67:J67"/>
    <mergeCell ref="K67:N67"/>
    <mergeCell ref="E9:G9"/>
    <mergeCell ref="G68:J68"/>
    <mergeCell ref="K68:N68"/>
    <mergeCell ref="B65:D65"/>
    <mergeCell ref="G65:J65"/>
    <mergeCell ref="K65:N65"/>
    <mergeCell ref="G66:J66"/>
    <mergeCell ref="K66:N66"/>
    <mergeCell ref="E127:G127"/>
    <mergeCell ref="K123:N123"/>
    <mergeCell ref="K122:N122"/>
    <mergeCell ref="K108:N108"/>
    <mergeCell ref="I127:N127"/>
    <mergeCell ref="K124:N124"/>
    <mergeCell ref="I115:I116"/>
    <mergeCell ref="J121:N121"/>
    <mergeCell ref="K105:N105"/>
    <mergeCell ref="B126:N126"/>
    <mergeCell ref="K103:N103"/>
    <mergeCell ref="B113:N113"/>
    <mergeCell ref="C115:F115"/>
    <mergeCell ref="C116:F116"/>
    <mergeCell ref="G115:G116"/>
    <mergeCell ref="H115:H116"/>
    <mergeCell ref="K88:N88"/>
    <mergeCell ref="K89:N89"/>
    <mergeCell ref="B68:D68"/>
    <mergeCell ref="B69:D69"/>
    <mergeCell ref="G69:J69"/>
    <mergeCell ref="K82:N82"/>
    <mergeCell ref="B56:D56"/>
    <mergeCell ref="G56:J56"/>
    <mergeCell ref="K56:N56"/>
    <mergeCell ref="B57:D57"/>
    <mergeCell ref="G57:J57"/>
    <mergeCell ref="K57:N57"/>
    <mergeCell ref="B62:D62"/>
    <mergeCell ref="G62:J62"/>
    <mergeCell ref="K62:N62"/>
    <mergeCell ref="B60:D60"/>
    <mergeCell ref="G60:J60"/>
    <mergeCell ref="K60:N60"/>
    <mergeCell ref="B61:D61"/>
    <mergeCell ref="G61:J61"/>
    <mergeCell ref="K61:N61"/>
    <mergeCell ref="B58:D58"/>
    <mergeCell ref="G58:J58"/>
    <mergeCell ref="K58:N58"/>
    <mergeCell ref="B59:D59"/>
    <mergeCell ref="G59:J59"/>
    <mergeCell ref="K59:N59"/>
  </mergeCells>
  <pageMargins left="0.25" right="0.25" top="0.5" bottom="0.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2026-08-10T05:53:54Z</dcterms:modified>
</cp:coreProperties>
</file>