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RUMUS EFEKTIF" sheetId="6" r:id="rId5"/>
  </sheets>
  <definedNames>
    <definedName name="_xlnm.Print_Area" localSheetId="1">'REAL ANALISA'!$A$1:$J$193</definedName>
    <definedName name="_xlnm.Print_Area" localSheetId="0">Sheet2!$A$1:$O$216</definedName>
  </definedNames>
  <calcPr calcId="144525"/>
</workbook>
</file>

<file path=xl/calcChain.xml><?xml version="1.0" encoding="utf-8"?>
<calcChain xmlns="http://schemas.openxmlformats.org/spreadsheetml/2006/main">
  <c r="E107" i="3" l="1"/>
  <c r="G107" i="3"/>
  <c r="I107" i="3"/>
  <c r="B5" i="6" l="1"/>
  <c r="D155" i="3" l="1"/>
  <c r="H80" i="3" l="1"/>
  <c r="H81" i="3" s="1"/>
  <c r="C80" i="3"/>
  <c r="C81" i="3" s="1"/>
  <c r="H114" i="3" l="1"/>
  <c r="H116" i="3" s="1"/>
  <c r="B140" i="3" l="1"/>
  <c r="L167" i="2" l="1"/>
  <c r="C146" i="2" s="1"/>
  <c r="J145" i="2" s="1"/>
  <c r="C145" i="2"/>
  <c r="H128" i="3"/>
  <c r="H119" i="3" l="1"/>
  <c r="H130" i="3" l="1"/>
  <c r="H131" i="3" s="1"/>
  <c r="B139" i="3" s="1"/>
  <c r="G139"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<sst xmlns="http://schemas.openxmlformats.org/spreadsheetml/2006/main" count="263" uniqueCount="193">
  <si>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</si>
  <si>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</si>
  <si>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</si>
  <si>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</si>
  <si>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</si>
  <si>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</si>
  <si>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</si>
  <si>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</si>
  <si>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</si>
  <si>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</si>
  <si>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</si>
  <si>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</si>
  <si>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</si>
  <si>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</si>
  <si>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</si>
  <si>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</si>
  <si>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</si>
  <si>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</si>
  <si>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</si>
  <si>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</si>
  <si>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</si>
  <si>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</si>
  <si>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</si>
  <si>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</si>
  <si>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</si>
  <si>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</si>
  <si>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</si>
  <si>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</si>
  <si>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</si>
  <si>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</si>
  <si>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</si>
  <si>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</si>
  <si>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</si>
  <si>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</si>
  <si>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</si>
  <si>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</si>
  <si>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</si>
  <si>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</si>
  <si>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</si>
  <si>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</si>
  <si>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</si>
  <si>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</si>
  <si>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</si>
  <si>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</si>
  <si>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</si>
  <si>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</si>
  <si>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</si>
  <si>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</si>
  <si>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</si>
  <si>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</si>
  <si>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</si>
  <si>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</si>
  <si>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</si>
  <si>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</si>
  <si>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</si>
  <si>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</si>
  <si>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</si>
  <si>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</si>
  <si>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</si>
  <si>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</si>
  <si>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</si>
  <si>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</si>
  <si>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</si>
  <si>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</si>
  <si>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</si>
  <si>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</si>
  <si>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</si>
  <si>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</si>
  <si>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</si>
  <si>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</si>
  <si>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</si>
  <si>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</si>
  <si>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</si>
  <si>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</si>
  <si>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</si>
  <si>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</si>
  <si>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</si>
  <si>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</si>
  <si>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</si>
  <si>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</si>
  <si>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</si>
  <si>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</si>
  <si>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</si>
  <si>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</si>
  <si>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</si>
  <si>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</si>
  <si>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</si>
  <si>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</si>
  <si>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</si>
  <si>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</si>
  <si>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</si>
  <si>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</si>
  <si>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</si>
  <si>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</si>
  <si>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</si>
  <si>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</si>
  <si>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</si>
  <si>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</si>
  <si>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</si>
  <si>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</si>
  <si>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</si>
  <si>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</si>
  <si>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</si>
  <si>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</si>
  <si>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</si>
  <si>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</si>
  <si>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</si>
  <si>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</si>
  <si>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</si>
  <si>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</si>
  <si>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</si>
  <si>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</si>
  <si>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</si>
  <si>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</si>
  <si>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</si>
  <si>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</si>
  <si>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</si>
  <si>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</si>
  <si>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</si>
  <si>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</si>
  <si>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</si>
  <si>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</si>
  <si>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</si>
  <si>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</si>
  <si>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</si>
  <si>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</si>
  <si>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</si>
  <si>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</si>
  <si>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</si>
  <si>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</si>
  <si>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</si>
  <si>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</si>
  <si>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 xml:space="preserve">  Angsuran yang wajib dibayarkan tiap bulan</t>
  </si>
  <si>
    <t>KREDIT/PEMASUKAN</t>
  </si>
  <si>
    <t>Total</t>
  </si>
  <si>
    <t>Keterangan lain</t>
  </si>
  <si>
    <t>Kantor Pusat : Jalan Karanggetas No 142 - Cirebon ( 0231 - 248400-248600 )</t>
  </si>
  <si>
    <t>: Menikah</t>
  </si>
  <si>
    <t xml:space="preserve">            </t>
  </si>
  <si>
    <t>: Debitur Repeat Order - Lancar</t>
  </si>
  <si>
    <t xml:space="preserve">                     </t>
  </si>
  <si>
    <t>&gt; Biaya opersional usaha, karyawan, maintenance dll</t>
  </si>
  <si>
    <t>.</t>
  </si>
  <si>
    <t>Plafond maximal kredit</t>
  </si>
  <si>
    <t>Legalitas agunan</t>
  </si>
  <si>
    <t>NILAI AGUNAN</t>
  </si>
  <si>
    <t>Dianalisa oleh,</t>
  </si>
  <si>
    <t>Objek agunan</t>
  </si>
  <si>
    <t>MARET</t>
  </si>
  <si>
    <t>APRIL</t>
  </si>
  <si>
    <t>MEI</t>
  </si>
  <si>
    <t>KONS/INVS</t>
  </si>
  <si>
    <t>JANUARI</t>
  </si>
  <si>
    <t>FEBRUARI</t>
  </si>
  <si>
    <t>JUNI</t>
  </si>
  <si>
    <t>Total Debet</t>
  </si>
  <si>
    <t>Total Kredit</t>
  </si>
  <si>
    <t>MK</t>
  </si>
  <si>
    <t>BCF*</t>
  </si>
  <si>
    <t>: Pusat</t>
  </si>
  <si>
    <t>BCF</t>
  </si>
  <si>
    <t>&gt; OMSET BASED ON MUTASI KREDIT</t>
  </si>
  <si>
    <t>Batas Maximal Pinjaman ( Ltv )**</t>
  </si>
  <si>
    <t>Nilai taksasi internal Bank*</t>
  </si>
  <si>
    <t>*Berdasarkan Taksasi internal bank per bulan Juli 2026</t>
  </si>
  <si>
    <t>**Berdasarkan surat edaran internal bank NO.010/SE/CF/VI/2026</t>
  </si>
  <si>
    <t>tenor</t>
  </si>
  <si>
    <t>bunga</t>
  </si>
  <si>
    <t>: LAILANI</t>
  </si>
  <si>
    <t xml:space="preserve">: Dusun 02 Rt/Rw 01/05 Desa Karangasem Kec Karangwareng Kab Cirebon </t>
  </si>
  <si>
    <t>: Jasa Boringan - Sewa Elp travel, Pik Up, Sound System, Barongan</t>
  </si>
  <si>
    <t>: 36 Bulan</t>
  </si>
  <si>
    <t>: M Toufik - Agus Rojali</t>
  </si>
  <si>
    <t>Kantor</t>
  </si>
  <si>
    <t>DANAMON</t>
  </si>
  <si>
    <t>SIMAS</t>
  </si>
  <si>
    <t>HOME KREDIT</t>
  </si>
  <si>
    <t>ADIRA</t>
  </si>
  <si>
    <t>NEO</t>
  </si>
  <si>
    <t>SEBANK</t>
  </si>
  <si>
    <t>SUPERBANK</t>
  </si>
  <si>
    <t>KREDIFAZZ</t>
  </si>
  <si>
    <t>STANDAR CH</t>
  </si>
  <si>
    <t>LENTERA</t>
  </si>
  <si>
    <t>SAQU</t>
  </si>
  <si>
    <t>OCBC</t>
  </si>
  <si>
    <t>E COMMERCE</t>
  </si>
  <si>
    <t>&gt; Pendapatan Elp, 600rb x 10PP x 5 unit</t>
  </si>
  <si>
    <t>An Orang lain</t>
  </si>
  <si>
    <t>Cirebon, 20 AGUSTUS 2026</t>
  </si>
  <si>
    <t>: Kredit Produktif - KAMA ( Pembelian Mobil bekas )</t>
  </si>
  <si>
    <t>Diketahui oleh,</t>
  </si>
  <si>
    <t>2 Unit Mobil Isuzu NKR 55CO E2-I LWB Tahun 2014 - 2015 ( OTR 145+155 Jt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</si>
</sst>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2">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1"/>
      <color theme="4" tint="-0.249977111117893"/>
      <name val="Cambria"/>
      <family val="1"/>
      <scheme val="major"/>
    </font>
    <font>
      <b/>
      <i/>
      <sz val="8"/>
      <color theme="3" tint="0.39997558519241921"/>
      <name val="Cambria"/>
      <family val="1"/>
      <scheme val="maj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58">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0"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1" fillId="0" borderId="0" xfId="0" applyFont="1" applyBorder="1" applyAlignment="1">
      <alignment vertical="center"/>
    </xf>
    <xf numFmtId="0" fontId="61" fillId="0" borderId="0" xfId="0" applyFont="1" applyFill="1" applyBorder="1" applyAlignment="1">
      <alignment vertical="center"/>
    </xf>
    <xf numFmtId="171" fontId="61" fillId="0" borderId="0" xfId="1" applyNumberFormat="1" applyFont="1" applyFill="1" applyBorder="1" applyAlignment="1">
      <alignment horizontal="center" vertical="center"/>
    </xf>
    <xf numFmtId="0" fontId="61" fillId="0" borderId="2" xfId="0" applyFont="1" applyBorder="1" applyAlignment="1">
      <alignment horizontal="center" vertical="center"/>
    </xf>
    <xf numFmtId="0" fontId="61" fillId="0" borderId="0" xfId="0" applyFont="1" applyBorder="1" applyAlignment="1">
      <alignment horizontal="center" vertical="center"/>
    </xf>
    <xf numFmtId="0" fontId="44" fillId="0" borderId="0" xfId="0" applyFont="1" applyBorder="1" applyAlignment="1">
      <alignment horizontal="center" vertical="center"/>
    </xf>
    <xf numFmtId="166" fontId="0" fillId="0" borderId="0" xfId="1" applyNumberFormat="1" applyFont="1"/>
    <xf numFmtId="0" fontId="0" fillId="0" borderId="0" xfId="1" applyNumberFormat="1" applyFont="1"/>
    <xf numFmtId="10" fontId="0" fillId="0" borderId="0" xfId="1" applyNumberFormat="1" applyFont="1"/>
    <xf numFmtId="0" fontId="57" fillId="0" borderId="12" xfId="0" applyFont="1" applyBorder="1" applyAlignment="1">
      <alignment horizontal="center" vertical="center"/>
    </xf>
    <xf numFmtId="0" fontId="46" fillId="0" borderId="0" xfId="0" applyFont="1" applyAlignment="1">
      <alignment horizontal="left"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49" fontId="3" fillId="0" borderId="12" xfId="0" applyNumberFormat="1" applyFont="1" applyBorder="1" applyAlignment="1">
      <alignment horizontal="center" vertical="center" wrapText="1"/>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71" fontId="30" fillId="3" borderId="7"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0" fontId="57" fillId="0" borderId="12" xfId="0" applyFont="1" applyBorder="1" applyAlignment="1">
      <alignment horizontal="center" vertical="center"/>
    </xf>
    <xf numFmtId="43" fontId="0" fillId="0" borderId="12" xfId="1" applyFont="1" applyBorder="1" applyAlignment="1">
      <alignment horizontal="right" vertical="center"/>
    </xf>
    <xf numFmtId="166" fontId="0" fillId="10" borderId="12" xfId="1" applyNumberFormat="1" applyFont="1" applyFill="1" applyBorder="1" applyAlignment="1">
      <alignment horizontal="center"/>
    </xf>
    <xf numFmtId="166" fontId="0" fillId="0" borderId="12" xfId="1" applyNumberFormat="1" applyFont="1" applyBorder="1" applyAlignment="1">
      <alignment horizontal="right"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66" fontId="44" fillId="0" borderId="12" xfId="1" applyNumberFormat="1" applyFont="1" applyBorder="1" applyAlignment="1">
      <alignment horizontal="center" vertical="center"/>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0" fontId="44" fillId="0" borderId="0" xfId="0" applyFont="1" applyAlignment="1">
      <alignment horizontal="left" vertical="center"/>
    </xf>
    <xf numFmtId="0" fontId="28" fillId="17" borderId="23" xfId="0"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0" fontId="44" fillId="0" borderId="0" xfId="0" applyFont="1" applyAlignment="1">
      <alignment horizontal="right"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2" borderId="9" xfId="0" applyFont="1" applyFill="1" applyBorder="1" applyAlignment="1">
      <alignment horizontal="center" vertical="center"/>
    </xf>
    <xf numFmtId="0" fontId="8" fillId="22" borderId="10" xfId="0" applyFont="1" applyFill="1" applyBorder="1" applyAlignment="1">
      <alignment horizontal="center" vertical="center"/>
    </xf>
    <xf numFmtId="0" fontId="8" fillId="22"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166" fontId="44" fillId="12" borderId="12" xfId="1" applyNumberFormat="1" applyFont="1" applyFill="1" applyBorder="1" applyAlignment="1">
      <alignment horizontal="center" vertical="center"/>
    </xf>
    <xf numFmtId="0" fontId="57" fillId="0" borderId="12" xfId="0" applyFont="1" applyFill="1" applyBorder="1" applyAlignment="1">
      <alignment horizontal="left" vertical="top"/>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5" fillId="0" borderId="24" xfId="0" applyFont="1" applyBorder="1" applyAlignment="1">
      <alignment horizontal="left" vertical="center"/>
    </xf>
    <xf numFmtId="0" fontId="28" fillId="5" borderId="22" xfId="0"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7" borderId="14" xfId="0" applyFont="1" applyFill="1" applyBorder="1" applyAlignment="1">
      <alignment horizontal="center" vertical="center"/>
    </xf>
    <xf numFmtId="0" fontId="44" fillId="7" borderId="15" xfId="0" applyFont="1" applyFill="1" applyBorder="1" applyAlignment="1">
      <alignment horizontal="center" vertical="center"/>
    </xf>
    <xf numFmtId="0" fontId="44" fillId="7" borderId="16" xfId="0" applyFont="1" applyFill="1" applyBorder="1" applyAlignment="1">
      <alignment horizontal="center" vertical="center"/>
    </xf>
    <xf numFmtId="171" fontId="44" fillId="21" borderId="23" xfId="1" applyNumberFormat="1" applyFont="1" applyFill="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166" fontId="45" fillId="20" borderId="12" xfId="0" applyNumberFormat="1" applyFont="1" applyFill="1" applyBorder="1" applyAlignment="1">
      <alignment horizontal="center" vertical="center"/>
    </xf>
    <xf numFmtId="0" fontId="45" fillId="20" borderId="12" xfId="0" applyFont="1" applyFill="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6" borderId="12" xfId="1" applyNumberFormat="1" applyFont="1" applyFill="1" applyBorder="1" applyAlignment="1">
      <alignment horizontal="right" vertical="center"/>
    </xf>
    <xf numFmtId="0" fontId="44" fillId="0" borderId="0" xfId="0" applyFont="1" applyAlignment="1">
      <alignment horizontal="left"/>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CC"/>
      <color rgb="FFFFFF99"/>
      <color rgb="FFE8E886"/>
      <color rgb="FFCCECFF"/>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80498</xdr:rowOff>
    </xdr:from>
    <xdr:to>
      <xdr:col>10</xdr:col>
      <xdr:colOff>1120</xdr:colOff>
      <xdr:row>66</xdr:row>
      <xdr:rowOff>74544</xdr:rowOff>
    </xdr:to>
    <xdr:sp macro="" textlink="">
      <xdr:nvSpPr>
        <xdr:cNvPr id="2" name="TextBox 1"/>
        <xdr:cNvSpPr txBox="1"/>
      </xdr:nvSpPr>
      <xdr:spPr>
        <a:xfrm>
          <a:off x="9525" y="3716563"/>
          <a:ext cx="6269812" cy="837604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b="1"/>
        </a:p>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4</a:t>
          </a:r>
          <a:r>
            <a:rPr lang="en-US" baseline="0"/>
            <a:t> AGUSTUS</a:t>
          </a:r>
          <a:r>
            <a:rPr lang="en-US"/>
            <a:t>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a:t>
          </a:r>
          <a:r>
            <a:rPr lang="en-US"/>
            <a:t> Berdasarkan konfirmasi dengan warga setempat dibenarkan bahwa pemohon menetap di alamat tersebut</a:t>
          </a:r>
          <a:r>
            <a:rPr lang="en-US" baseline="0"/>
            <a:t> dan memilki usaha Jasa Boringan Kabel , sewa Mobil Elp Travel, Pik Up , Sound system, serta kepemilikan unit jaminan milik pemohon. </a:t>
          </a:r>
          <a:r>
            <a:rPr lang="en-US"/>
            <a:t> Warga sekitar mengenal baik debitur beserta pasangan, serta memastikan yang bersangkutan memiliki reputasi sosial yang baik, bermasyarakat</a:t>
          </a:r>
          <a:r>
            <a:rPr lang="en-US" baseline="0"/>
            <a:t> dan,</a:t>
          </a:r>
        </a:p>
        <a:p>
          <a:r>
            <a:rPr lang="en-US"/>
            <a:t>tidak sedang terlibat dalam masalah hukum (baik pidana maupun perdata).</a:t>
          </a:r>
        </a:p>
        <a:p>
          <a:r>
            <a:rPr lang="en-US" b="1"/>
            <a:t>	2. Karakter &amp; Riwayat Kredit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a:t>
          </a:r>
          <a:endParaRPr lang="en-US"/>
        </a:p>
        <a:p>
          <a:r>
            <a:rPr lang="en-US" b="1"/>
            <a:t>Jenis Usaha:</a:t>
          </a:r>
          <a:r>
            <a:rPr lang="en-US"/>
            <a:t> Bergerak di bidang Jasa Boringan kabel</a:t>
          </a:r>
          <a:r>
            <a:rPr lang="en-US" baseline="0"/>
            <a:t> ( saat ini sedang ada pekerjaan di Bali ), usaha lainya adalah sewa mobil Elp travel dan pik up, usaha sampingan lainya adalah sewa sound system dan barongan, usaha sudah berjalan lebih dari 15th.</a:t>
          </a:r>
          <a:endParaRPr lang="en-US"/>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lazim untuk skala UMKM.</a:t>
          </a:r>
        </a:p>
        <a:p>
          <a:r>
            <a:rPr lang="en-US" b="1"/>
            <a:t>	4. Tujuan Penggunaan Kredit &amp; Agunan</a:t>
          </a:r>
          <a:endParaRPr lang="en-US"/>
        </a:p>
        <a:p>
          <a:r>
            <a:rPr lang="en-US" b="1"/>
            <a:t>Tujuan Kredit:</a:t>
          </a:r>
          <a:r>
            <a:rPr lang="en-US"/>
            <a:t> Dana pinjaman seluruhnya sebesar </a:t>
          </a:r>
          <a:r>
            <a:rPr lang="en-US" b="1"/>
            <a:t>Rp250.000.000,-</a:t>
          </a:r>
          <a:r>
            <a:rPr lang="en-US"/>
            <a:t> akan dialokasikan untuk penambahan modal kas</a:t>
          </a:r>
          <a:r>
            <a:rPr lang="en-US" baseline="0"/>
            <a:t> operasional dan pembayaran sebagian pembelian mobil Elp Lon</a:t>
          </a:r>
          <a:endParaRPr lang="en-US"/>
        </a:p>
        <a:p>
          <a:r>
            <a:rPr lang="en-US" b="1"/>
            <a:t>Agunan yang Diajukan:</a:t>
          </a:r>
          <a:r>
            <a:rPr lang="en-US"/>
            <a:t> 1 (satu)  BPKB Mobil</a:t>
          </a:r>
          <a:r>
            <a:rPr lang="en-US" baseline="0"/>
            <a:t> Isuzu NKR 55 COE2-1 LWB Tahun 2014 dan 1 lagi dengan type yang sama tahun 2015</a:t>
          </a:r>
          <a:endParaRPr lang="en-US" b="0"/>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 analisis kapasitas bayar</a:t>
          </a:r>
          <a:r>
            <a:rPr lang="en-US" baseline="0"/>
            <a:t> </a:t>
          </a:r>
          <a:r>
            <a:rPr lang="en-US"/>
            <a:t>diuji melalui pendekatan </a:t>
          </a:r>
          <a:r>
            <a:rPr lang="en-US" i="1"/>
            <a:t>cross-check</a:t>
          </a:r>
          <a:r>
            <a:rPr lang="en-US"/>
            <a:t> mutasi rekening Bank BCA</a:t>
          </a:r>
          <a:r>
            <a:rPr lang="en-US" baseline="0"/>
            <a:t> GTU 1 Tahun nilai 3.208.421.608 / 12 = 267.368.467 ( rata rata per bulan ) Jasa boringan, sewa elp rata rata 600rb yang long 1.2Jt ( 15x PP / Bln ), sewa pik Up 4Jt x 5 unit.</a:t>
          </a:r>
          <a:endParaRPr lang="en-US" sz="1050">
            <a:latin typeface="+mj-lt"/>
          </a:endParaRPr>
        </a:p>
        <a:p>
          <a:r>
            <a:rPr lang="en-US" sz="1100" b="1">
              <a:solidFill>
                <a:schemeClr val="dk1"/>
              </a:solidFill>
              <a:effectLst/>
              <a:latin typeface="+mn-lt"/>
              <a:ea typeface="+mn-ea"/>
              <a:cs typeface="+mn-cs"/>
            </a:rPr>
            <a:t>	6. Informasi Kekayaan/Aset Posisi Juni 2026</a:t>
          </a:r>
          <a:endParaRPr lang="en-US">
            <a:effectLst/>
          </a:endParaRPr>
        </a:p>
        <a:p>
          <a:r>
            <a:rPr lang="en-US" sz="1100">
              <a:solidFill>
                <a:schemeClr val="dk1"/>
              </a:solidFill>
              <a:effectLst/>
              <a:latin typeface="+mn-lt"/>
              <a:ea typeface="+mn-ea"/>
              <a:cs typeface="+mn-cs"/>
            </a:rPr>
            <a:t>Berdasarkan wawancara dan pengakuan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a:effectLst/>
          </a:endParaRPr>
        </a:p>
        <a:p>
          <a:r>
            <a:rPr lang="en-US" sz="1100">
              <a:solidFill>
                <a:schemeClr val="dk1"/>
              </a:solidFill>
              <a:effectLst/>
              <a:latin typeface="+mn-lt"/>
              <a:ea typeface="+mn-ea"/>
              <a:cs typeface="+mn-cs"/>
            </a:rPr>
            <a:t>6</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Unit Rumah Tinggal </a:t>
          </a:r>
          <a:r>
            <a:rPr lang="en-US" sz="1100" baseline="0">
              <a:solidFill>
                <a:schemeClr val="dk1"/>
              </a:solidFill>
              <a:effectLst/>
              <a:latin typeface="+mn-lt"/>
              <a:ea typeface="+mn-ea"/>
              <a:cs typeface="+mn-cs"/>
            </a:rPr>
            <a:t>, 1 Kos kosan, 5 unit Elp Treavel, 5 unit Pik Up, 1 engkel, 1 Terios dan 5 unit motor.</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166</xdr:row>
      <xdr:rowOff>74545</xdr:rowOff>
    </xdr:from>
    <xdr:to>
      <xdr:col>9</xdr:col>
      <xdr:colOff>433061</xdr:colOff>
      <xdr:row>174</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Rp225.000.000,-</a:t>
          </a:r>
          <a:r>
            <a:rPr lang="en-US" sz="1100" b="0" i="0">
              <a:solidFill>
                <a:schemeClr val="dk1"/>
              </a:solidFill>
              <a:effectLst/>
              <a:latin typeface="+mn-lt"/>
              <a:ea typeface="+mn-ea"/>
              <a:cs typeface="+mn-cs"/>
            </a:rPr>
            <a:t> untuk jangka waktu</a:t>
          </a:r>
          <a:r>
            <a:rPr lang="en-US"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3</a:t>
          </a:r>
          <a:r>
            <a:rPr lang="en-US" sz="1100" b="1" i="0">
              <a:solidFill>
                <a:schemeClr val="dk1"/>
              </a:solidFill>
              <a:effectLst/>
              <a:latin typeface="+mn-lt"/>
              <a:ea typeface="+mn-ea"/>
              <a:cs typeface="+mn-cs"/>
            </a:rPr>
            <a:t> (tiga) tahun</a:t>
          </a:r>
          <a:r>
            <a:rPr lang="en-US" sz="1100" b="0" i="0">
              <a:solidFill>
                <a:schemeClr val="dk1"/>
              </a:solidFill>
              <a:effectLst/>
              <a:latin typeface="+mn-lt"/>
              <a:ea typeface="+mn-ea"/>
              <a:cs typeface="+mn-cs"/>
            </a:rPr>
            <a:t>, dengan suku bunga/jasa sebesar </a:t>
          </a:r>
          <a:r>
            <a:rPr lang="en-US" sz="1100" b="1" i="0">
              <a:solidFill>
                <a:schemeClr val="dk1"/>
              </a:solidFill>
              <a:effectLst/>
              <a:latin typeface="+mn-lt"/>
              <a:ea typeface="+mn-ea"/>
              <a:cs typeface="+mn-cs"/>
            </a:rPr>
            <a:t>16%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a:solidFill>
                <a:schemeClr val="dk1"/>
              </a:solidFill>
              <a:effectLst/>
              <a:latin typeface="+mn-lt"/>
              <a:ea typeface="+mn-ea"/>
              <a:cs typeface="+mn-cs"/>
            </a:rPr>
            <a:t>.  Agunan yang diikat adalah </a:t>
          </a:r>
          <a:r>
            <a:rPr lang="en-US" sz="1100" b="0" i="0" u="sng">
              <a:solidFill>
                <a:schemeClr val="dk1"/>
              </a:solidFill>
              <a:effectLst/>
              <a:latin typeface="+mn-lt"/>
              <a:ea typeface="+mn-ea"/>
              <a:cs typeface="+mn-cs"/>
            </a:rPr>
            <a:t>BPKB</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157</xdr:row>
      <xdr:rowOff>8283</xdr:rowOff>
    </xdr:from>
    <xdr:to>
      <xdr:col>9</xdr:col>
      <xdr:colOff>420343</xdr:colOff>
      <xdr:row>165</xdr:row>
      <xdr:rowOff>8283</xdr:rowOff>
    </xdr:to>
    <xdr:sp macro="" textlink="">
      <xdr:nvSpPr>
        <xdr:cNvPr id="4" name="TextBox 3"/>
        <xdr:cNvSpPr txBox="1">
          <a:spLocks/>
        </xdr:cNvSpPr>
      </xdr:nvSpPr>
      <xdr:spPr>
        <a:xfrm>
          <a:off x="14908" y="27026153"/>
          <a:ext cx="6244674" cy="1573695"/>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ada lecet lecet kecil.</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r>
            <a:rPr lang="en-US" sz="1100" b="1" baseline="0">
              <a:solidFill>
                <a:schemeClr val="dk1"/>
              </a:solidFill>
              <a:effectLst/>
              <a:latin typeface="+mn-lt"/>
              <a:ea typeface="+mn-ea"/>
              <a:cs typeface="+mn-cs"/>
            </a:rPr>
            <a:t>.</a:t>
          </a:r>
          <a:endParaRPr lang="en-US" sz="1100" b="1" i="1">
            <a:solidFill>
              <a:schemeClr val="dk1"/>
            </a:solidFill>
            <a:effectLst/>
            <a:latin typeface="+mn-lt"/>
            <a:ea typeface="+mn-ea"/>
            <a:cs typeface="+mn-cs"/>
          </a:endParaRPr>
        </a:p>
        <a:p>
          <a:endParaRPr lang="en-US" sz="1100" b="1" i="1">
            <a:solidFill>
              <a:schemeClr val="dk1"/>
            </a:solidFill>
            <a:effectLst/>
            <a:latin typeface="+mn-lt"/>
            <a:ea typeface="+mn-ea"/>
            <a:cs typeface="+mn-cs"/>
          </a:endParaRPr>
        </a:p>
      </xdr:txBody>
    </xdr:sp>
    <xdr:clientData/>
  </xdr:twoCellAnchor>
  <xdr:twoCellAnchor>
    <xdr:from>
      <xdr:col>0</xdr:col>
      <xdr:colOff>16565</xdr:colOff>
      <xdr:row>175</xdr:row>
      <xdr:rowOff>49695</xdr:rowOff>
    </xdr:from>
    <xdr:to>
      <xdr:col>10</xdr:col>
      <xdr:colOff>8283</xdr:colOff>
      <xdr:row>177</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9 Juli 2026 No 0000/2.0009.00/PI/07/0661/VII/2026  dengan hasli apresial &gt;&gt; Nilai Pennganti baru </a:t>
          </a:r>
          <a:r>
            <a:rPr lang="en-US" sz="1100" b="1" baseline="0">
              <a:solidFill>
                <a:schemeClr val="dk1"/>
              </a:solidFill>
              <a:effectLst/>
              <a:latin typeface="+mn-lt"/>
              <a:ea typeface="+mn-ea"/>
              <a:cs typeface="+mn-cs"/>
            </a:rPr>
            <a:t>747.500.000, Nilai Pasar 573.400.000, Nilai Likuidasi 401.400.000 </a:t>
          </a:r>
          <a:endParaRPr lang="en-US" sz="1100"/>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313" t="s">
        <v>16</v>
      </c>
      <c r="C2" s="313"/>
      <c r="D2" s="313"/>
      <c r="E2" s="313"/>
      <c r="F2" s="313"/>
      <c r="G2" s="313"/>
      <c r="H2" s="313"/>
      <c r="I2" s="313"/>
      <c r="J2" s="313"/>
      <c r="K2" s="313"/>
      <c r="L2" s="313"/>
      <c r="M2" s="313"/>
      <c r="N2" s="313"/>
      <c r="O2" s="8"/>
    </row>
    <row r="3" spans="1:15" ht="18.75" customHeight="1">
      <c r="A3" s="8"/>
      <c r="B3" s="318" t="s">
        <v>85</v>
      </c>
      <c r="C3" s="319"/>
      <c r="D3" s="319"/>
      <c r="E3" s="319"/>
      <c r="F3" s="319"/>
      <c r="G3" s="319"/>
      <c r="H3" s="319"/>
      <c r="I3" s="319"/>
      <c r="J3" s="319"/>
      <c r="K3" s="319"/>
      <c r="L3" s="319"/>
      <c r="M3" s="319"/>
      <c r="N3" s="320"/>
      <c r="O3" s="8"/>
    </row>
    <row r="4" spans="1:15" ht="15" customHeight="1">
      <c r="A4" s="8"/>
      <c r="B4" s="315" t="s">
        <v>86</v>
      </c>
      <c r="C4" s="316"/>
      <c r="D4" s="316"/>
      <c r="E4" s="316"/>
      <c r="F4" s="316"/>
      <c r="G4" s="316"/>
      <c r="H4" s="316"/>
      <c r="I4" s="316"/>
      <c r="J4" s="316"/>
      <c r="K4" s="316"/>
      <c r="L4" s="316"/>
      <c r="M4" s="316"/>
      <c r="N4" s="317"/>
      <c r="O4" s="8"/>
    </row>
    <row r="5" spans="1:15">
      <c r="A5" s="8"/>
      <c r="B5" s="277" t="s">
        <v>78</v>
      </c>
      <c r="C5" s="278"/>
      <c r="D5" s="278"/>
      <c r="E5" s="278"/>
      <c r="F5" s="278"/>
      <c r="G5" s="278"/>
      <c r="H5" s="278"/>
      <c r="I5" s="278"/>
      <c r="J5" s="278"/>
      <c r="K5" s="278"/>
      <c r="L5" s="278"/>
      <c r="M5" s="278"/>
      <c r="N5" s="279"/>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51" t="s">
        <v>37</v>
      </c>
      <c r="C11" s="252"/>
      <c r="D11" s="252"/>
      <c r="E11" s="252"/>
      <c r="F11" s="252"/>
      <c r="G11" s="252"/>
      <c r="H11" s="252"/>
      <c r="I11" s="252"/>
      <c r="J11" s="252"/>
      <c r="K11" s="252"/>
      <c r="L11" s="252"/>
      <c r="M11" s="252"/>
      <c r="N11" s="253"/>
      <c r="O11" s="9"/>
    </row>
    <row r="12" spans="1:15">
      <c r="A12" s="8"/>
      <c r="B12" s="301" t="s">
        <v>88</v>
      </c>
      <c r="C12" s="323"/>
      <c r="D12" s="323"/>
      <c r="E12" s="323"/>
      <c r="F12" s="323"/>
      <c r="G12" s="323"/>
      <c r="H12" s="323"/>
      <c r="I12" s="323"/>
      <c r="J12" s="323"/>
      <c r="K12" s="323"/>
      <c r="L12" s="323"/>
      <c r="M12" s="323"/>
      <c r="N12" s="324"/>
      <c r="O12" s="9"/>
    </row>
    <row r="13" spans="1:15">
      <c r="A13" s="8"/>
      <c r="B13" s="325"/>
      <c r="C13" s="326"/>
      <c r="D13" s="326"/>
      <c r="E13" s="326"/>
      <c r="F13" s="326"/>
      <c r="G13" s="326"/>
      <c r="H13" s="326"/>
      <c r="I13" s="326"/>
      <c r="J13" s="326"/>
      <c r="K13" s="326"/>
      <c r="L13" s="326"/>
      <c r="M13" s="326"/>
      <c r="N13" s="327"/>
      <c r="O13" s="9"/>
    </row>
    <row r="14" spans="1:15" hidden="1">
      <c r="A14" s="8"/>
      <c r="B14" s="325"/>
      <c r="C14" s="326"/>
      <c r="D14" s="326"/>
      <c r="E14" s="326"/>
      <c r="F14" s="326"/>
      <c r="G14" s="326"/>
      <c r="H14" s="326"/>
      <c r="I14" s="326"/>
      <c r="J14" s="326"/>
      <c r="K14" s="326"/>
      <c r="L14" s="326"/>
      <c r="M14" s="326"/>
      <c r="N14" s="327"/>
      <c r="O14" s="9"/>
    </row>
    <row r="15" spans="1:15">
      <c r="A15" s="8"/>
      <c r="B15" s="325"/>
      <c r="C15" s="326"/>
      <c r="D15" s="326"/>
      <c r="E15" s="326"/>
      <c r="F15" s="326"/>
      <c r="G15" s="326"/>
      <c r="H15" s="326"/>
      <c r="I15" s="326"/>
      <c r="J15" s="326"/>
      <c r="K15" s="326"/>
      <c r="L15" s="326"/>
      <c r="M15" s="326"/>
      <c r="N15" s="327"/>
      <c r="O15" s="9"/>
    </row>
    <row r="16" spans="1:15">
      <c r="A16" s="8"/>
      <c r="B16" s="325"/>
      <c r="C16" s="326"/>
      <c r="D16" s="326"/>
      <c r="E16" s="326"/>
      <c r="F16" s="326"/>
      <c r="G16" s="326"/>
      <c r="H16" s="326"/>
      <c r="I16" s="326"/>
      <c r="J16" s="326"/>
      <c r="K16" s="326"/>
      <c r="L16" s="326"/>
      <c r="M16" s="326"/>
      <c r="N16" s="327"/>
      <c r="O16" s="9"/>
    </row>
    <row r="17" spans="1:17">
      <c r="A17" s="8"/>
      <c r="B17" s="325"/>
      <c r="C17" s="326"/>
      <c r="D17" s="326"/>
      <c r="E17" s="326"/>
      <c r="F17" s="326"/>
      <c r="G17" s="326"/>
      <c r="H17" s="326"/>
      <c r="I17" s="326"/>
      <c r="J17" s="326"/>
      <c r="K17" s="326"/>
      <c r="L17" s="326"/>
      <c r="M17" s="326"/>
      <c r="N17" s="327"/>
      <c r="O17" s="9"/>
    </row>
    <row r="18" spans="1:17">
      <c r="A18" s="8"/>
      <c r="B18" s="325"/>
      <c r="C18" s="326"/>
      <c r="D18" s="326"/>
      <c r="E18" s="326"/>
      <c r="F18" s="326"/>
      <c r="G18" s="326"/>
      <c r="H18" s="326"/>
      <c r="I18" s="326"/>
      <c r="J18" s="326"/>
      <c r="K18" s="326"/>
      <c r="L18" s="326"/>
      <c r="M18" s="326"/>
      <c r="N18" s="327"/>
      <c r="O18" s="9"/>
    </row>
    <row r="19" spans="1:17">
      <c r="A19" s="8"/>
      <c r="B19" s="325"/>
      <c r="C19" s="326"/>
      <c r="D19" s="326"/>
      <c r="E19" s="326"/>
      <c r="F19" s="326"/>
      <c r="G19" s="326"/>
      <c r="H19" s="326"/>
      <c r="I19" s="326"/>
      <c r="J19" s="326"/>
      <c r="K19" s="326"/>
      <c r="L19" s="326"/>
      <c r="M19" s="326"/>
      <c r="N19" s="327"/>
      <c r="O19" s="9"/>
    </row>
    <row r="20" spans="1:17">
      <c r="A20" s="8"/>
      <c r="B20" s="325"/>
      <c r="C20" s="326"/>
      <c r="D20" s="326"/>
      <c r="E20" s="326"/>
      <c r="F20" s="326"/>
      <c r="G20" s="326"/>
      <c r="H20" s="326"/>
      <c r="I20" s="326"/>
      <c r="J20" s="326"/>
      <c r="K20" s="326"/>
      <c r="L20" s="326"/>
      <c r="M20" s="326"/>
      <c r="N20" s="327"/>
      <c r="O20" s="9"/>
    </row>
    <row r="21" spans="1:17">
      <c r="A21" s="8"/>
      <c r="B21" s="325"/>
      <c r="C21" s="326"/>
      <c r="D21" s="326"/>
      <c r="E21" s="326"/>
      <c r="F21" s="326"/>
      <c r="G21" s="326"/>
      <c r="H21" s="326"/>
      <c r="I21" s="326"/>
      <c r="J21" s="326"/>
      <c r="K21" s="326"/>
      <c r="L21" s="326"/>
      <c r="M21" s="326"/>
      <c r="N21" s="327"/>
      <c r="O21" s="9"/>
    </row>
    <row r="22" spans="1:17" hidden="1">
      <c r="A22" s="8"/>
      <c r="B22" s="325"/>
      <c r="C22" s="326"/>
      <c r="D22" s="326"/>
      <c r="E22" s="326"/>
      <c r="F22" s="326"/>
      <c r="G22" s="326"/>
      <c r="H22" s="326"/>
      <c r="I22" s="326"/>
      <c r="J22" s="326"/>
      <c r="K22" s="326"/>
      <c r="L22" s="326"/>
      <c r="M22" s="326"/>
      <c r="N22" s="327"/>
      <c r="O22" s="9"/>
    </row>
    <row r="23" spans="1:17" hidden="1">
      <c r="A23" s="8"/>
      <c r="B23" s="325"/>
      <c r="C23" s="326"/>
      <c r="D23" s="326"/>
      <c r="E23" s="326"/>
      <c r="F23" s="326"/>
      <c r="G23" s="326"/>
      <c r="H23" s="326"/>
      <c r="I23" s="326"/>
      <c r="J23" s="326"/>
      <c r="K23" s="326"/>
      <c r="L23" s="326"/>
      <c r="M23" s="326"/>
      <c r="N23" s="327"/>
      <c r="O23" s="9"/>
    </row>
    <row r="24" spans="1:17" hidden="1">
      <c r="A24" s="8"/>
      <c r="B24" s="325"/>
      <c r="C24" s="326"/>
      <c r="D24" s="326"/>
      <c r="E24" s="326"/>
      <c r="F24" s="326"/>
      <c r="G24" s="326"/>
      <c r="H24" s="326"/>
      <c r="I24" s="326"/>
      <c r="J24" s="326"/>
      <c r="K24" s="326"/>
      <c r="L24" s="326"/>
      <c r="M24" s="326"/>
      <c r="N24" s="327"/>
      <c r="O24" s="9"/>
    </row>
    <row r="25" spans="1:17" hidden="1">
      <c r="A25" s="8"/>
      <c r="B25" s="325"/>
      <c r="C25" s="326"/>
      <c r="D25" s="326"/>
      <c r="E25" s="326"/>
      <c r="F25" s="326"/>
      <c r="G25" s="326"/>
      <c r="H25" s="326"/>
      <c r="I25" s="326"/>
      <c r="J25" s="326"/>
      <c r="K25" s="326"/>
      <c r="L25" s="326"/>
      <c r="M25" s="326"/>
      <c r="N25" s="327"/>
      <c r="O25" s="9"/>
    </row>
    <row r="26" spans="1:17">
      <c r="A26" s="8"/>
      <c r="B26" s="325"/>
      <c r="C26" s="326"/>
      <c r="D26" s="326"/>
      <c r="E26" s="326"/>
      <c r="F26" s="326"/>
      <c r="G26" s="326"/>
      <c r="H26" s="326"/>
      <c r="I26" s="326"/>
      <c r="J26" s="326"/>
      <c r="K26" s="326"/>
      <c r="L26" s="326"/>
      <c r="M26" s="326"/>
      <c r="N26" s="327"/>
      <c r="O26" s="9"/>
    </row>
    <row r="27" spans="1:17">
      <c r="A27" s="8"/>
      <c r="B27" s="325"/>
      <c r="C27" s="326"/>
      <c r="D27" s="326"/>
      <c r="E27" s="326"/>
      <c r="F27" s="326"/>
      <c r="G27" s="326"/>
      <c r="H27" s="326"/>
      <c r="I27" s="326"/>
      <c r="J27" s="326"/>
      <c r="K27" s="326"/>
      <c r="L27" s="326"/>
      <c r="M27" s="326"/>
      <c r="N27" s="327"/>
      <c r="O27" s="9"/>
    </row>
    <row r="28" spans="1:17">
      <c r="A28" s="8"/>
      <c r="B28" s="325"/>
      <c r="C28" s="326"/>
      <c r="D28" s="326"/>
      <c r="E28" s="326"/>
      <c r="F28" s="326"/>
      <c r="G28" s="326"/>
      <c r="H28" s="326"/>
      <c r="I28" s="326"/>
      <c r="J28" s="326"/>
      <c r="K28" s="326"/>
      <c r="L28" s="326"/>
      <c r="M28" s="326"/>
      <c r="N28" s="327"/>
      <c r="O28" s="9"/>
    </row>
    <row r="29" spans="1:17">
      <c r="A29" s="8"/>
      <c r="B29" s="325"/>
      <c r="C29" s="326"/>
      <c r="D29" s="326"/>
      <c r="E29" s="326"/>
      <c r="F29" s="326"/>
      <c r="G29" s="326"/>
      <c r="H29" s="326"/>
      <c r="I29" s="326"/>
      <c r="J29" s="326"/>
      <c r="K29" s="326"/>
      <c r="L29" s="326"/>
      <c r="M29" s="326"/>
      <c r="N29" s="327"/>
      <c r="O29" s="9"/>
    </row>
    <row r="30" spans="1:17">
      <c r="A30" s="8"/>
      <c r="B30" s="325"/>
      <c r="C30" s="326"/>
      <c r="D30" s="326"/>
      <c r="E30" s="326"/>
      <c r="F30" s="326"/>
      <c r="G30" s="326"/>
      <c r="H30" s="326"/>
      <c r="I30" s="326"/>
      <c r="J30" s="326"/>
      <c r="K30" s="326"/>
      <c r="L30" s="326"/>
      <c r="M30" s="326"/>
      <c r="N30" s="327"/>
      <c r="O30" s="9"/>
    </row>
    <row r="31" spans="1:17">
      <c r="A31" s="8"/>
      <c r="B31" s="325"/>
      <c r="C31" s="326"/>
      <c r="D31" s="326"/>
      <c r="E31" s="326"/>
      <c r="F31" s="326"/>
      <c r="G31" s="326"/>
      <c r="H31" s="326"/>
      <c r="I31" s="326"/>
      <c r="J31" s="326"/>
      <c r="K31" s="326"/>
      <c r="L31" s="326"/>
      <c r="M31" s="326"/>
      <c r="N31" s="327"/>
      <c r="O31" s="9"/>
    </row>
    <row r="32" spans="1:17">
      <c r="A32" s="8"/>
      <c r="B32" s="328"/>
      <c r="C32" s="329"/>
      <c r="D32" s="329"/>
      <c r="E32" s="329"/>
      <c r="F32" s="329"/>
      <c r="G32" s="329"/>
      <c r="H32" s="329"/>
      <c r="I32" s="329"/>
      <c r="J32" s="329"/>
      <c r="K32" s="329"/>
      <c r="L32" s="329"/>
      <c r="M32" s="329"/>
      <c r="N32" s="330"/>
      <c r="O32" s="9"/>
      <c r="P32" s="58"/>
      <c r="Q32" s="36"/>
    </row>
    <row r="33" spans="1:17">
      <c r="A33" s="8"/>
      <c r="B33" s="292" t="s">
        <v>89</v>
      </c>
      <c r="C33" s="293"/>
      <c r="D33" s="293"/>
      <c r="E33" s="293"/>
      <c r="F33" s="293"/>
      <c r="G33" s="293"/>
      <c r="H33" s="293"/>
      <c r="I33" s="293"/>
      <c r="J33" s="293"/>
      <c r="K33" s="293"/>
      <c r="L33" s="293"/>
      <c r="M33" s="293"/>
      <c r="N33" s="294"/>
      <c r="O33" s="9"/>
      <c r="P33" s="58"/>
      <c r="Q33" s="36"/>
    </row>
    <row r="34" spans="1:17" ht="15" customHeight="1">
      <c r="A34" s="8"/>
      <c r="B34" s="301" t="s">
        <v>90</v>
      </c>
      <c r="C34" s="302"/>
      <c r="D34" s="302"/>
      <c r="E34" s="302"/>
      <c r="F34" s="302"/>
      <c r="G34" s="302"/>
      <c r="H34" s="302"/>
      <c r="I34" s="302"/>
      <c r="J34" s="302"/>
      <c r="K34" s="302"/>
      <c r="L34" s="302"/>
      <c r="M34" s="302"/>
      <c r="N34" s="303"/>
      <c r="O34" s="9"/>
      <c r="P34" s="58"/>
      <c r="Q34" s="36"/>
    </row>
    <row r="35" spans="1:17">
      <c r="A35" s="8"/>
      <c r="B35" s="304"/>
      <c r="C35" s="305"/>
      <c r="D35" s="305"/>
      <c r="E35" s="305"/>
      <c r="F35" s="305"/>
      <c r="G35" s="305"/>
      <c r="H35" s="305"/>
      <c r="I35" s="305"/>
      <c r="J35" s="305"/>
      <c r="K35" s="305"/>
      <c r="L35" s="305"/>
      <c r="M35" s="305"/>
      <c r="N35" s="306"/>
      <c r="O35" s="9"/>
      <c r="P35" s="58"/>
      <c r="Q35" s="36"/>
    </row>
    <row r="36" spans="1:17" ht="15" hidden="1" customHeight="1">
      <c r="A36" s="8"/>
      <c r="B36" s="304"/>
      <c r="C36" s="305"/>
      <c r="D36" s="305"/>
      <c r="E36" s="305"/>
      <c r="F36" s="305"/>
      <c r="G36" s="305"/>
      <c r="H36" s="305"/>
      <c r="I36" s="305"/>
      <c r="J36" s="305"/>
      <c r="K36" s="305"/>
      <c r="L36" s="305"/>
      <c r="M36" s="305"/>
      <c r="N36" s="306"/>
      <c r="O36" s="9"/>
      <c r="P36" s="58"/>
      <c r="Q36" s="36"/>
    </row>
    <row r="37" spans="1:17" ht="15" hidden="1" customHeight="1">
      <c r="A37" s="8"/>
      <c r="B37" s="304"/>
      <c r="C37" s="305"/>
      <c r="D37" s="305"/>
      <c r="E37" s="305"/>
      <c r="F37" s="305"/>
      <c r="G37" s="305"/>
      <c r="H37" s="305"/>
      <c r="I37" s="305"/>
      <c r="J37" s="305"/>
      <c r="K37" s="305"/>
      <c r="L37" s="305"/>
      <c r="M37" s="305"/>
      <c r="N37" s="306"/>
      <c r="O37" s="9"/>
      <c r="P37" s="58"/>
      <c r="Q37" s="36"/>
    </row>
    <row r="38" spans="1:17" ht="15" hidden="1" customHeight="1">
      <c r="A38" s="8"/>
      <c r="B38" s="304"/>
      <c r="C38" s="305"/>
      <c r="D38" s="305"/>
      <c r="E38" s="305"/>
      <c r="F38" s="305"/>
      <c r="G38" s="305"/>
      <c r="H38" s="305"/>
      <c r="I38" s="305"/>
      <c r="J38" s="305"/>
      <c r="K38" s="305"/>
      <c r="L38" s="305"/>
      <c r="M38" s="305"/>
      <c r="N38" s="306"/>
      <c r="O38" s="9"/>
      <c r="P38" s="58"/>
      <c r="Q38" s="36"/>
    </row>
    <row r="39" spans="1:17">
      <c r="A39" s="8"/>
      <c r="B39" s="304"/>
      <c r="C39" s="305"/>
      <c r="D39" s="305"/>
      <c r="E39" s="305"/>
      <c r="F39" s="305"/>
      <c r="G39" s="305"/>
      <c r="H39" s="305"/>
      <c r="I39" s="305"/>
      <c r="J39" s="305"/>
      <c r="K39" s="305"/>
      <c r="L39" s="305"/>
      <c r="M39" s="305"/>
      <c r="N39" s="306"/>
      <c r="O39" s="9"/>
      <c r="P39" s="58"/>
      <c r="Q39" s="36"/>
    </row>
    <row r="40" spans="1:17" ht="15" hidden="1" customHeight="1">
      <c r="A40" s="8"/>
      <c r="B40" s="304"/>
      <c r="C40" s="305"/>
      <c r="D40" s="305"/>
      <c r="E40" s="305"/>
      <c r="F40" s="305"/>
      <c r="G40" s="305"/>
      <c r="H40" s="305"/>
      <c r="I40" s="305"/>
      <c r="J40" s="305"/>
      <c r="K40" s="305"/>
      <c r="L40" s="305"/>
      <c r="M40" s="305"/>
      <c r="N40" s="306"/>
      <c r="O40" s="9"/>
      <c r="P40" s="58"/>
      <c r="Q40" s="36"/>
    </row>
    <row r="41" spans="1:17">
      <c r="A41" s="8"/>
      <c r="B41" s="304"/>
      <c r="C41" s="305"/>
      <c r="D41" s="305"/>
      <c r="E41" s="305"/>
      <c r="F41" s="305"/>
      <c r="G41" s="305"/>
      <c r="H41" s="305"/>
      <c r="I41" s="305"/>
      <c r="J41" s="305"/>
      <c r="K41" s="305"/>
      <c r="L41" s="305"/>
      <c r="M41" s="305"/>
      <c r="N41" s="306"/>
      <c r="O41" s="9"/>
      <c r="P41" s="58"/>
      <c r="Q41" s="36"/>
    </row>
    <row r="42" spans="1:17">
      <c r="A42" s="8"/>
      <c r="B42" s="304"/>
      <c r="C42" s="305"/>
      <c r="D42" s="305"/>
      <c r="E42" s="305"/>
      <c r="F42" s="305"/>
      <c r="G42" s="305"/>
      <c r="H42" s="305"/>
      <c r="I42" s="305"/>
      <c r="J42" s="305"/>
      <c r="K42" s="305"/>
      <c r="L42" s="305"/>
      <c r="M42" s="305"/>
      <c r="N42" s="306"/>
      <c r="O42" s="9"/>
      <c r="P42" s="58"/>
      <c r="Q42" s="36"/>
    </row>
    <row r="43" spans="1:17">
      <c r="A43" s="8"/>
      <c r="B43" s="304"/>
      <c r="C43" s="305"/>
      <c r="D43" s="305"/>
      <c r="E43" s="305"/>
      <c r="F43" s="305"/>
      <c r="G43" s="305"/>
      <c r="H43" s="305"/>
      <c r="I43" s="305"/>
      <c r="J43" s="305"/>
      <c r="K43" s="305"/>
      <c r="L43" s="305"/>
      <c r="M43" s="305"/>
      <c r="N43" s="306"/>
      <c r="O43" s="9"/>
      <c r="P43" s="58"/>
      <c r="Q43" s="36"/>
    </row>
    <row r="44" spans="1:17">
      <c r="A44" s="8"/>
      <c r="B44" s="304"/>
      <c r="C44" s="305"/>
      <c r="D44" s="305"/>
      <c r="E44" s="305"/>
      <c r="F44" s="305"/>
      <c r="G44" s="305"/>
      <c r="H44" s="305"/>
      <c r="I44" s="305"/>
      <c r="J44" s="305"/>
      <c r="K44" s="305"/>
      <c r="L44" s="305"/>
      <c r="M44" s="305"/>
      <c r="N44" s="306"/>
      <c r="O44" s="9"/>
      <c r="P44" s="58"/>
      <c r="Q44" s="36"/>
    </row>
    <row r="45" spans="1:17">
      <c r="A45" s="8"/>
      <c r="B45" s="307"/>
      <c r="C45" s="308"/>
      <c r="D45" s="308"/>
      <c r="E45" s="308"/>
      <c r="F45" s="308"/>
      <c r="G45" s="308"/>
      <c r="H45" s="308"/>
      <c r="I45" s="308"/>
      <c r="J45" s="308"/>
      <c r="K45" s="308"/>
      <c r="L45" s="308"/>
      <c r="M45" s="308"/>
      <c r="N45" s="309"/>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342"/>
      <c r="C51" s="343"/>
      <c r="D51" s="343"/>
      <c r="E51" s="343"/>
      <c r="F51" s="343"/>
      <c r="G51" s="343"/>
      <c r="H51" s="343"/>
      <c r="I51" s="343"/>
      <c r="J51" s="343"/>
      <c r="K51" s="343"/>
      <c r="L51" s="343"/>
      <c r="M51" s="343"/>
      <c r="N51" s="344"/>
      <c r="O51" s="9"/>
      <c r="P51" s="58"/>
      <c r="Q51" s="36"/>
    </row>
    <row r="52" spans="1:17">
      <c r="A52" s="8"/>
      <c r="B52" s="341" t="s">
        <v>75</v>
      </c>
      <c r="C52" s="341"/>
      <c r="D52" s="341"/>
      <c r="E52" s="341"/>
      <c r="F52" s="341"/>
      <c r="G52" s="341"/>
      <c r="H52" s="341" t="s">
        <v>74</v>
      </c>
      <c r="I52" s="341"/>
      <c r="J52" s="341"/>
      <c r="K52" s="341"/>
      <c r="L52" s="341"/>
      <c r="M52" s="341"/>
      <c r="N52" s="341"/>
      <c r="O52" s="9"/>
      <c r="P52" s="58"/>
      <c r="Q52" s="36"/>
    </row>
    <row r="53" spans="1:17" ht="15" customHeight="1">
      <c r="A53" s="8"/>
      <c r="B53" s="224"/>
      <c r="C53" s="224"/>
      <c r="D53" s="224"/>
      <c r="E53" s="225">
        <v>0</v>
      </c>
      <c r="F53" s="225"/>
      <c r="G53" s="225"/>
      <c r="H53" s="224"/>
      <c r="I53" s="224"/>
      <c r="J53" s="224"/>
      <c r="K53" s="224"/>
      <c r="L53" s="225">
        <v>0</v>
      </c>
      <c r="M53" s="225"/>
      <c r="N53" s="225"/>
      <c r="O53" s="9"/>
      <c r="P53" s="58"/>
      <c r="Q53" s="36"/>
    </row>
    <row r="54" spans="1:17" ht="15" customHeight="1">
      <c r="A54" s="8"/>
      <c r="B54" s="224"/>
      <c r="C54" s="224"/>
      <c r="D54" s="224"/>
      <c r="E54" s="225">
        <v>0</v>
      </c>
      <c r="F54" s="225"/>
      <c r="G54" s="225"/>
      <c r="H54" s="224"/>
      <c r="I54" s="224"/>
      <c r="J54" s="224"/>
      <c r="K54" s="224"/>
      <c r="L54" s="225">
        <v>0</v>
      </c>
      <c r="M54" s="225"/>
      <c r="N54" s="225"/>
      <c r="O54" s="9"/>
      <c r="P54" s="58"/>
      <c r="Q54" s="36"/>
    </row>
    <row r="55" spans="1:17" ht="15" customHeight="1">
      <c r="A55" s="8"/>
      <c r="B55" s="224"/>
      <c r="C55" s="224"/>
      <c r="D55" s="224"/>
      <c r="E55" s="225">
        <v>0</v>
      </c>
      <c r="F55" s="225"/>
      <c r="G55" s="225"/>
      <c r="H55" s="224"/>
      <c r="I55" s="224"/>
      <c r="J55" s="224"/>
      <c r="K55" s="224"/>
      <c r="L55" s="225">
        <v>0</v>
      </c>
      <c r="M55" s="225"/>
      <c r="N55" s="225"/>
      <c r="O55" s="9"/>
      <c r="P55" s="58"/>
      <c r="Q55" s="36"/>
    </row>
    <row r="56" spans="1:17">
      <c r="A56" s="8"/>
      <c r="B56" s="226"/>
      <c r="C56" s="226"/>
      <c r="D56" s="226"/>
      <c r="E56" s="225">
        <f>SUM(E53:G55)</f>
        <v>0</v>
      </c>
      <c r="F56" s="225"/>
      <c r="G56" s="225"/>
      <c r="H56" s="226"/>
      <c r="I56" s="226"/>
      <c r="J56" s="226"/>
      <c r="K56" s="226"/>
      <c r="L56" s="225">
        <f>SUM(L53:N55)</f>
        <v>0</v>
      </c>
      <c r="M56" s="225"/>
      <c r="N56" s="225"/>
      <c r="O56" s="9"/>
      <c r="P56" s="58"/>
      <c r="Q56" s="36"/>
    </row>
    <row r="57" spans="1:17" ht="15.75">
      <c r="A57" s="8"/>
      <c r="B57" s="226" t="s">
        <v>76</v>
      </c>
      <c r="C57" s="226"/>
      <c r="D57" s="226"/>
      <c r="E57" s="227">
        <f>E56/3</f>
        <v>0</v>
      </c>
      <c r="F57" s="227"/>
      <c r="G57" s="227"/>
      <c r="H57" s="226" t="s">
        <v>76</v>
      </c>
      <c r="I57" s="226"/>
      <c r="J57" s="226"/>
      <c r="K57" s="226"/>
      <c r="L57" s="227">
        <f>L56/3</f>
        <v>0</v>
      </c>
      <c r="M57" s="227"/>
      <c r="N57" s="227"/>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269" t="s">
        <v>79</v>
      </c>
      <c r="C59" s="270"/>
      <c r="D59" s="270"/>
      <c r="E59" s="270"/>
      <c r="F59" s="270"/>
      <c r="G59" s="270"/>
      <c r="H59" s="270"/>
      <c r="I59" s="270"/>
      <c r="J59" s="270"/>
      <c r="K59" s="270"/>
      <c r="L59" s="270"/>
      <c r="M59" s="270"/>
      <c r="N59" s="271"/>
      <c r="O59" s="9"/>
      <c r="P59" s="58"/>
      <c r="Q59" s="36"/>
    </row>
    <row r="60" spans="1:17">
      <c r="A60" s="8"/>
      <c r="B60" s="272" t="s">
        <v>75</v>
      </c>
      <c r="C60" s="272"/>
      <c r="D60" s="272"/>
      <c r="E60" s="272"/>
      <c r="F60" s="272"/>
      <c r="G60" s="272"/>
      <c r="H60" s="272">
        <v>0</v>
      </c>
      <c r="I60" s="272"/>
      <c r="J60" s="272"/>
      <c r="K60" s="272"/>
      <c r="L60" s="272"/>
      <c r="M60" s="272"/>
      <c r="N60" s="272"/>
      <c r="O60" s="9"/>
      <c r="P60" s="58"/>
      <c r="Q60" s="36"/>
    </row>
    <row r="61" spans="1:17">
      <c r="A61" s="8"/>
      <c r="B61" s="224" t="s">
        <v>79</v>
      </c>
      <c r="C61" s="224"/>
      <c r="D61" s="224"/>
      <c r="E61" s="225">
        <v>0</v>
      </c>
      <c r="F61" s="225"/>
      <c r="G61" s="225"/>
      <c r="H61" s="224" t="s">
        <v>79</v>
      </c>
      <c r="I61" s="224"/>
      <c r="J61" s="224"/>
      <c r="K61" s="224"/>
      <c r="L61" s="225">
        <v>0</v>
      </c>
      <c r="M61" s="225"/>
      <c r="N61" s="225"/>
      <c r="O61" s="9"/>
      <c r="P61" s="58"/>
      <c r="Q61" s="36"/>
    </row>
    <row r="62" spans="1:17">
      <c r="A62" s="8"/>
      <c r="B62" s="224" t="s">
        <v>79</v>
      </c>
      <c r="C62" s="224"/>
      <c r="D62" s="224"/>
      <c r="E62" s="225">
        <v>0</v>
      </c>
      <c r="F62" s="225"/>
      <c r="G62" s="225"/>
      <c r="H62" s="224" t="s">
        <v>79</v>
      </c>
      <c r="I62" s="224"/>
      <c r="J62" s="224"/>
      <c r="K62" s="224"/>
      <c r="L62" s="225">
        <v>0</v>
      </c>
      <c r="M62" s="225"/>
      <c r="N62" s="225"/>
      <c r="O62" s="9"/>
      <c r="P62" s="58"/>
      <c r="Q62" s="36"/>
    </row>
    <row r="63" spans="1:17">
      <c r="A63" s="8"/>
      <c r="B63" s="224" t="s">
        <v>79</v>
      </c>
      <c r="C63" s="224"/>
      <c r="D63" s="224"/>
      <c r="E63" s="225">
        <v>0</v>
      </c>
      <c r="F63" s="225"/>
      <c r="G63" s="225"/>
      <c r="H63" s="224" t="s">
        <v>79</v>
      </c>
      <c r="I63" s="224"/>
      <c r="J63" s="224"/>
      <c r="K63" s="224"/>
      <c r="L63" s="225">
        <v>0</v>
      </c>
      <c r="M63" s="225"/>
      <c r="N63" s="225"/>
      <c r="O63" s="9"/>
      <c r="P63" s="58"/>
      <c r="Q63" s="36"/>
    </row>
    <row r="64" spans="1:17">
      <c r="A64" s="8"/>
      <c r="B64" s="226" t="s">
        <v>79</v>
      </c>
      <c r="C64" s="226"/>
      <c r="D64" s="226"/>
      <c r="E64" s="225">
        <f>SUM(E61:G63)</f>
        <v>0</v>
      </c>
      <c r="F64" s="225"/>
      <c r="G64" s="225"/>
      <c r="H64" s="226" t="s">
        <v>79</v>
      </c>
      <c r="I64" s="226"/>
      <c r="J64" s="226"/>
      <c r="K64" s="226"/>
      <c r="L64" s="225">
        <v>0</v>
      </c>
      <c r="M64" s="225"/>
      <c r="N64" s="225"/>
      <c r="O64" s="9"/>
      <c r="P64" s="58"/>
      <c r="Q64" s="36"/>
    </row>
    <row r="65" spans="1:17" ht="15.75">
      <c r="A65" s="8"/>
      <c r="B65" s="226" t="s">
        <v>76</v>
      </c>
      <c r="C65" s="226"/>
      <c r="D65" s="226"/>
      <c r="E65" s="227">
        <f>E64/3</f>
        <v>0</v>
      </c>
      <c r="F65" s="227"/>
      <c r="G65" s="227"/>
      <c r="H65" s="226" t="s">
        <v>77</v>
      </c>
      <c r="I65" s="226"/>
      <c r="J65" s="226"/>
      <c r="K65" s="226"/>
      <c r="L65" s="227">
        <f>L64/3</f>
        <v>0</v>
      </c>
      <c r="M65" s="227"/>
      <c r="N65" s="227"/>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321" t="s">
        <v>38</v>
      </c>
      <c r="C75" s="321"/>
      <c r="D75" s="321"/>
      <c r="E75" s="321"/>
      <c r="F75" s="321"/>
      <c r="G75" s="321"/>
      <c r="H75" s="321"/>
      <c r="I75" s="321"/>
      <c r="J75" s="321"/>
      <c r="K75" s="321"/>
      <c r="L75" s="321"/>
      <c r="M75" s="321"/>
      <c r="N75" s="321"/>
      <c r="O75" s="9"/>
      <c r="P75" s="58"/>
      <c r="Q75" s="36"/>
    </row>
    <row r="76" spans="1:17" ht="15" hidden="1" customHeight="1">
      <c r="A76" s="8"/>
      <c r="B76" s="322" t="s">
        <v>91</v>
      </c>
      <c r="C76" s="323"/>
      <c r="D76" s="323"/>
      <c r="E76" s="323"/>
      <c r="F76" s="323"/>
      <c r="G76" s="323"/>
      <c r="H76" s="323"/>
      <c r="I76" s="323"/>
      <c r="J76" s="323"/>
      <c r="K76" s="323"/>
      <c r="L76" s="323"/>
      <c r="M76" s="323"/>
      <c r="N76" s="324"/>
      <c r="O76" s="9"/>
      <c r="P76" s="58"/>
      <c r="Q76" s="36"/>
    </row>
    <row r="77" spans="1:17" ht="15" hidden="1" customHeight="1">
      <c r="A77" s="8"/>
      <c r="B77" s="325"/>
      <c r="C77" s="326"/>
      <c r="D77" s="326"/>
      <c r="E77" s="326"/>
      <c r="F77" s="326"/>
      <c r="G77" s="326"/>
      <c r="H77" s="326"/>
      <c r="I77" s="326"/>
      <c r="J77" s="326"/>
      <c r="K77" s="326"/>
      <c r="L77" s="326"/>
      <c r="M77" s="326"/>
      <c r="N77" s="327"/>
      <c r="O77" s="9"/>
      <c r="P77" s="58"/>
      <c r="Q77" s="36"/>
    </row>
    <row r="78" spans="1:17">
      <c r="A78" s="8"/>
      <c r="B78" s="325"/>
      <c r="C78" s="326"/>
      <c r="D78" s="326"/>
      <c r="E78" s="326"/>
      <c r="F78" s="326"/>
      <c r="G78" s="326"/>
      <c r="H78" s="326"/>
      <c r="I78" s="326"/>
      <c r="J78" s="326"/>
      <c r="K78" s="326"/>
      <c r="L78" s="326"/>
      <c r="M78" s="326"/>
      <c r="N78" s="327"/>
      <c r="O78" s="9"/>
      <c r="P78" s="58"/>
      <c r="Q78" s="36"/>
    </row>
    <row r="79" spans="1:17">
      <c r="A79" s="8"/>
      <c r="B79" s="328"/>
      <c r="C79" s="329"/>
      <c r="D79" s="329"/>
      <c r="E79" s="329"/>
      <c r="F79" s="329"/>
      <c r="G79" s="329"/>
      <c r="H79" s="329"/>
      <c r="I79" s="329"/>
      <c r="J79" s="329"/>
      <c r="K79" s="329"/>
      <c r="L79" s="329"/>
      <c r="M79" s="329"/>
      <c r="N79" s="330"/>
      <c r="O79" s="9"/>
      <c r="P79" s="58"/>
      <c r="Q79" s="36"/>
    </row>
    <row r="80" spans="1:17" s="36" customFormat="1" ht="15" customHeight="1">
      <c r="A80" s="9"/>
      <c r="B80" s="334" t="s">
        <v>81</v>
      </c>
      <c r="C80" s="335"/>
      <c r="D80" s="335"/>
      <c r="E80" s="335"/>
      <c r="F80" s="335"/>
      <c r="G80" s="335"/>
      <c r="H80" s="335"/>
      <c r="I80" s="335"/>
      <c r="J80" s="335"/>
      <c r="K80" s="335"/>
      <c r="L80" s="335"/>
      <c r="M80" s="335"/>
      <c r="N80" s="335"/>
      <c r="O80" s="9"/>
    </row>
    <row r="81" spans="1:15" s="36" customFormat="1" ht="20.100000000000001" customHeight="1">
      <c r="A81" s="14"/>
      <c r="B81" s="295" t="s">
        <v>28</v>
      </c>
      <c r="C81" s="296"/>
      <c r="D81" s="297"/>
      <c r="E81" s="130" t="s">
        <v>27</v>
      </c>
      <c r="F81" s="131" t="s">
        <v>56</v>
      </c>
      <c r="G81" s="336" t="s">
        <v>80</v>
      </c>
      <c r="H81" s="336"/>
      <c r="I81" s="336"/>
      <c r="J81" s="336"/>
      <c r="K81" s="336"/>
      <c r="L81" s="337" t="s">
        <v>25</v>
      </c>
      <c r="M81" s="338"/>
      <c r="N81" s="339"/>
      <c r="O81" s="9"/>
    </row>
    <row r="82" spans="1:15" s="8" customFormat="1">
      <c r="B82" s="298"/>
      <c r="C82" s="299"/>
      <c r="D82" s="300"/>
      <c r="E82" s="117"/>
      <c r="F82" s="118"/>
      <c r="G82" s="232">
        <v>0</v>
      </c>
      <c r="H82" s="233"/>
      <c r="I82" s="310">
        <v>0</v>
      </c>
      <c r="J82" s="311"/>
      <c r="K82" s="312"/>
      <c r="L82" s="231">
        <v>0</v>
      </c>
      <c r="M82" s="231"/>
      <c r="N82" s="231"/>
    </row>
    <row r="83" spans="1:15" s="8" customFormat="1">
      <c r="B83" s="228"/>
      <c r="C83" s="229"/>
      <c r="D83" s="230"/>
      <c r="E83" s="117"/>
      <c r="F83" s="118"/>
      <c r="G83" s="232">
        <v>0</v>
      </c>
      <c r="H83" s="233"/>
      <c r="I83" s="310">
        <v>0</v>
      </c>
      <c r="J83" s="311"/>
      <c r="K83" s="312"/>
      <c r="L83" s="231">
        <v>0</v>
      </c>
      <c r="M83" s="231"/>
      <c r="N83" s="231"/>
    </row>
    <row r="84" spans="1:15" s="8" customFormat="1">
      <c r="B84" s="228"/>
      <c r="C84" s="229"/>
      <c r="D84" s="230"/>
      <c r="E84" s="117"/>
      <c r="F84" s="118"/>
      <c r="G84" s="232">
        <v>0</v>
      </c>
      <c r="H84" s="233"/>
      <c r="I84" s="310">
        <v>0</v>
      </c>
      <c r="J84" s="311"/>
      <c r="K84" s="312"/>
      <c r="L84" s="231">
        <v>0</v>
      </c>
      <c r="M84" s="231"/>
      <c r="N84" s="231"/>
    </row>
    <row r="85" spans="1:15" s="8" customFormat="1">
      <c r="B85" s="228"/>
      <c r="C85" s="229"/>
      <c r="D85" s="230"/>
      <c r="E85" s="117"/>
      <c r="F85" s="118"/>
      <c r="G85" s="232">
        <v>0</v>
      </c>
      <c r="H85" s="233"/>
      <c r="I85" s="310">
        <v>0</v>
      </c>
      <c r="J85" s="311"/>
      <c r="K85" s="312"/>
      <c r="L85" s="231">
        <v>0</v>
      </c>
      <c r="M85" s="231"/>
      <c r="N85" s="231"/>
    </row>
    <row r="86" spans="1:15" s="8" customFormat="1">
      <c r="B86" s="228"/>
      <c r="C86" s="229"/>
      <c r="D86" s="230"/>
      <c r="E86" s="117"/>
      <c r="F86" s="118"/>
      <c r="G86" s="232">
        <v>0</v>
      </c>
      <c r="H86" s="233"/>
      <c r="I86" s="310">
        <v>0</v>
      </c>
      <c r="J86" s="311"/>
      <c r="K86" s="312"/>
      <c r="L86" s="231">
        <v>0</v>
      </c>
      <c r="M86" s="231"/>
      <c r="N86" s="231"/>
    </row>
    <row r="87" spans="1:15" s="8" customFormat="1">
      <c r="B87" s="228"/>
      <c r="C87" s="229"/>
      <c r="D87" s="230"/>
      <c r="E87" s="117"/>
      <c r="F87" s="118"/>
      <c r="G87" s="232">
        <v>0</v>
      </c>
      <c r="H87" s="233"/>
      <c r="I87" s="310">
        <v>0</v>
      </c>
      <c r="J87" s="311"/>
      <c r="K87" s="312"/>
      <c r="L87" s="231">
        <v>0</v>
      </c>
      <c r="M87" s="231"/>
      <c r="N87" s="231"/>
    </row>
    <row r="88" spans="1:15" s="8" customFormat="1">
      <c r="B88" s="228"/>
      <c r="C88" s="229"/>
      <c r="D88" s="230"/>
      <c r="E88" s="117"/>
      <c r="F88" s="118"/>
      <c r="G88" s="232">
        <v>0</v>
      </c>
      <c r="H88" s="233"/>
      <c r="I88" s="310">
        <v>0</v>
      </c>
      <c r="J88" s="311"/>
      <c r="K88" s="312"/>
      <c r="L88" s="231">
        <v>0</v>
      </c>
      <c r="M88" s="231"/>
      <c r="N88" s="231"/>
    </row>
    <row r="89" spans="1:15" s="8" customFormat="1">
      <c r="B89" s="228"/>
      <c r="C89" s="229"/>
      <c r="D89" s="230"/>
      <c r="E89" s="117"/>
      <c r="F89" s="118"/>
      <c r="G89" s="232">
        <v>0</v>
      </c>
      <c r="H89" s="233"/>
      <c r="I89" s="310">
        <v>0</v>
      </c>
      <c r="J89" s="311"/>
      <c r="K89" s="312"/>
      <c r="L89" s="231">
        <v>0</v>
      </c>
      <c r="M89" s="231"/>
      <c r="N89" s="231"/>
    </row>
    <row r="90" spans="1:15" s="8" customFormat="1">
      <c r="B90" s="228"/>
      <c r="C90" s="229"/>
      <c r="D90" s="230"/>
      <c r="E90" s="117"/>
      <c r="F90" s="118"/>
      <c r="G90" s="232">
        <v>0</v>
      </c>
      <c r="H90" s="233"/>
      <c r="I90" s="310">
        <v>0</v>
      </c>
      <c r="J90" s="311"/>
      <c r="K90" s="312"/>
      <c r="L90" s="231">
        <v>0</v>
      </c>
      <c r="M90" s="231"/>
      <c r="N90" s="231"/>
    </row>
    <row r="91" spans="1:15" s="8" customFormat="1">
      <c r="B91" s="228"/>
      <c r="C91" s="229"/>
      <c r="D91" s="230"/>
      <c r="E91" s="117"/>
      <c r="F91" s="118"/>
      <c r="G91" s="232">
        <v>0</v>
      </c>
      <c r="H91" s="233"/>
      <c r="I91" s="310">
        <v>0</v>
      </c>
      <c r="J91" s="311"/>
      <c r="K91" s="312"/>
      <c r="L91" s="231">
        <v>0</v>
      </c>
      <c r="M91" s="231"/>
      <c r="N91" s="231"/>
    </row>
    <row r="92" spans="1:15" s="8" customFormat="1">
      <c r="B92" s="228"/>
      <c r="C92" s="229"/>
      <c r="D92" s="230"/>
      <c r="E92" s="117"/>
      <c r="F92" s="118"/>
      <c r="G92" s="232">
        <v>0</v>
      </c>
      <c r="H92" s="233"/>
      <c r="I92" s="310">
        <v>0</v>
      </c>
      <c r="J92" s="311"/>
      <c r="K92" s="312"/>
      <c r="L92" s="231">
        <v>0</v>
      </c>
      <c r="M92" s="231"/>
      <c r="N92" s="231"/>
    </row>
    <row r="93" spans="1:15" s="8" customFormat="1" ht="15" customHeight="1">
      <c r="B93" s="228"/>
      <c r="C93" s="229"/>
      <c r="D93" s="230"/>
      <c r="E93" s="117"/>
      <c r="F93" s="118"/>
      <c r="G93" s="232">
        <v>0</v>
      </c>
      <c r="H93" s="233"/>
      <c r="I93" s="310">
        <v>0</v>
      </c>
      <c r="J93" s="311"/>
      <c r="K93" s="312"/>
      <c r="L93" s="231">
        <v>0</v>
      </c>
      <c r="M93" s="231"/>
      <c r="N93" s="231"/>
    </row>
    <row r="94" spans="1:15" s="8" customFormat="1" ht="15" customHeight="1">
      <c r="B94" s="228"/>
      <c r="C94" s="229"/>
      <c r="D94" s="230"/>
      <c r="E94" s="117"/>
      <c r="F94" s="118"/>
      <c r="G94" s="232">
        <v>0</v>
      </c>
      <c r="H94" s="233"/>
      <c r="I94" s="310">
        <v>0</v>
      </c>
      <c r="J94" s="311"/>
      <c r="K94" s="312"/>
      <c r="L94" s="231">
        <v>0</v>
      </c>
      <c r="M94" s="231"/>
      <c r="N94" s="231"/>
    </row>
    <row r="95" spans="1:15" s="8" customFormat="1" ht="15" customHeight="1">
      <c r="B95" s="228"/>
      <c r="C95" s="229"/>
      <c r="D95" s="230"/>
      <c r="E95" s="117"/>
      <c r="F95" s="118"/>
      <c r="G95" s="232">
        <v>0</v>
      </c>
      <c r="H95" s="233"/>
      <c r="I95" s="310">
        <v>0</v>
      </c>
      <c r="J95" s="311"/>
      <c r="K95" s="312"/>
      <c r="L95" s="231">
        <v>0</v>
      </c>
      <c r="M95" s="231"/>
      <c r="N95" s="231"/>
    </row>
    <row r="96" spans="1:15" s="8" customFormat="1" ht="15" customHeight="1">
      <c r="B96" s="228"/>
      <c r="C96" s="229"/>
      <c r="D96" s="230"/>
      <c r="E96" s="117"/>
      <c r="F96" s="118"/>
      <c r="G96" s="232">
        <v>0</v>
      </c>
      <c r="H96" s="233"/>
      <c r="I96" s="310">
        <v>0</v>
      </c>
      <c r="J96" s="311"/>
      <c r="K96" s="312"/>
      <c r="L96" s="231">
        <v>0</v>
      </c>
      <c r="M96" s="231"/>
      <c r="N96" s="231"/>
    </row>
    <row r="97" spans="1:15" s="8" customFormat="1" ht="15" customHeight="1">
      <c r="B97" s="228"/>
      <c r="C97" s="229"/>
      <c r="D97" s="230"/>
      <c r="E97" s="117"/>
      <c r="F97" s="118"/>
      <c r="G97" s="232">
        <v>0</v>
      </c>
      <c r="H97" s="233"/>
      <c r="I97" s="310">
        <v>0</v>
      </c>
      <c r="J97" s="311"/>
      <c r="K97" s="312"/>
      <c r="L97" s="231">
        <v>0</v>
      </c>
      <c r="M97" s="231"/>
      <c r="N97" s="231"/>
    </row>
    <row r="98" spans="1:15" s="8" customFormat="1" ht="15" customHeight="1">
      <c r="B98" s="228"/>
      <c r="C98" s="229"/>
      <c r="D98" s="230"/>
      <c r="E98" s="117"/>
      <c r="F98" s="118"/>
      <c r="G98" s="232">
        <v>0</v>
      </c>
      <c r="H98" s="233"/>
      <c r="I98" s="353">
        <v>0</v>
      </c>
      <c r="J98" s="354"/>
      <c r="K98" s="355"/>
      <c r="L98" s="231">
        <v>0</v>
      </c>
      <c r="M98" s="231"/>
      <c r="N98" s="231"/>
    </row>
    <row r="99" spans="1:15" s="8" customFormat="1" ht="15" customHeight="1">
      <c r="B99" s="228"/>
      <c r="C99" s="229"/>
      <c r="D99" s="230"/>
      <c r="E99" s="117"/>
      <c r="F99" s="118"/>
      <c r="G99" s="232">
        <v>0</v>
      </c>
      <c r="H99" s="233"/>
      <c r="I99" s="353">
        <v>0</v>
      </c>
      <c r="J99" s="354"/>
      <c r="K99" s="355"/>
      <c r="L99" s="231">
        <v>0</v>
      </c>
      <c r="M99" s="231"/>
      <c r="N99" s="231"/>
    </row>
    <row r="100" spans="1:15" s="8" customFormat="1">
      <c r="B100" s="331" t="s">
        <v>26</v>
      </c>
      <c r="C100" s="332"/>
      <c r="D100" s="332"/>
      <c r="E100" s="332"/>
      <c r="F100" s="333"/>
      <c r="G100" s="356">
        <f>SUM(G82:H99)</f>
        <v>0</v>
      </c>
      <c r="H100" s="265"/>
      <c r="I100" s="356">
        <f>SUM(I82:K99)</f>
        <v>0</v>
      </c>
      <c r="J100" s="265"/>
      <c r="K100" s="266"/>
      <c r="L100" s="340">
        <f>SUM(L82:N99)</f>
        <v>0</v>
      </c>
      <c r="M100" s="340"/>
      <c r="N100" s="340"/>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331" t="s">
        <v>39</v>
      </c>
      <c r="C110" s="332"/>
      <c r="D110" s="332"/>
      <c r="E110" s="332"/>
      <c r="F110" s="332"/>
      <c r="G110" s="332"/>
      <c r="H110" s="332"/>
      <c r="I110" s="332"/>
      <c r="J110" s="332"/>
      <c r="K110" s="332"/>
      <c r="L110" s="332"/>
      <c r="M110" s="332"/>
      <c r="N110" s="333"/>
      <c r="O110" s="9"/>
    </row>
    <row r="111" spans="1:15">
      <c r="A111" s="8"/>
      <c r="B111" s="15" t="s">
        <v>32</v>
      </c>
      <c r="C111" s="8"/>
      <c r="D111" s="8"/>
      <c r="E111" s="8"/>
      <c r="F111" s="11"/>
      <c r="G111" s="1"/>
      <c r="H111" s="1"/>
      <c r="I111" s="1"/>
      <c r="J111" s="1"/>
      <c r="K111" s="1"/>
      <c r="L111" s="314">
        <f>SUM(L112:N113)</f>
        <v>22400000</v>
      </c>
      <c r="M111" s="314"/>
      <c r="N111" s="314"/>
      <c r="O111" s="1"/>
    </row>
    <row r="112" spans="1:15">
      <c r="A112" s="8"/>
      <c r="B112" s="345" t="s">
        <v>92</v>
      </c>
      <c r="C112" s="345"/>
      <c r="D112" s="345"/>
      <c r="E112" s="345"/>
      <c r="F112" s="345"/>
      <c r="G112" s="345"/>
      <c r="H112" s="345"/>
      <c r="I112" s="345"/>
      <c r="J112" s="345"/>
      <c r="K112" s="345"/>
      <c r="L112" s="235">
        <v>22400000</v>
      </c>
      <c r="M112" s="235"/>
      <c r="N112" s="235"/>
      <c r="O112" s="1"/>
    </row>
    <row r="113" spans="1:15">
      <c r="A113" s="8"/>
      <c r="B113" s="345"/>
      <c r="C113" s="345"/>
      <c r="D113" s="345"/>
      <c r="E113" s="345"/>
      <c r="F113" s="345"/>
      <c r="G113" s="345"/>
      <c r="H113" s="345"/>
      <c r="I113" s="345"/>
      <c r="J113" s="345"/>
      <c r="K113" s="345"/>
      <c r="L113" s="235">
        <v>0</v>
      </c>
      <c r="M113" s="235"/>
      <c r="N113" s="235"/>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352">
        <v>35</v>
      </c>
      <c r="M115" s="352"/>
      <c r="N115" s="77" t="s">
        <v>1</v>
      </c>
      <c r="O115" s="8"/>
    </row>
    <row r="116" spans="1:15">
      <c r="A116" s="8"/>
      <c r="B116" s="106" t="s">
        <v>33</v>
      </c>
      <c r="C116" s="107"/>
      <c r="D116" s="8"/>
      <c r="E116" s="8"/>
      <c r="F116" s="8"/>
      <c r="G116" s="8"/>
      <c r="H116" s="8"/>
      <c r="I116" s="8"/>
      <c r="J116" s="8"/>
      <c r="K116" s="8"/>
      <c r="L116" s="347">
        <f>L111*L115/100</f>
        <v>7840000</v>
      </c>
      <c r="M116" s="347"/>
      <c r="N116" s="347"/>
      <c r="O116" s="8"/>
    </row>
    <row r="117" spans="1:15">
      <c r="A117" s="8"/>
      <c r="B117" s="65" t="s">
        <v>59</v>
      </c>
      <c r="C117" s="8"/>
      <c r="D117" s="8"/>
      <c r="E117" s="8"/>
      <c r="F117" s="8"/>
      <c r="G117" s="8"/>
      <c r="H117" s="8"/>
      <c r="I117" s="8"/>
      <c r="J117" s="8"/>
      <c r="K117" s="8"/>
      <c r="L117" s="61"/>
      <c r="M117" s="61"/>
      <c r="N117" s="61"/>
      <c r="O117" s="8"/>
    </row>
    <row r="118" spans="1:15">
      <c r="A118" s="8"/>
      <c r="B118" s="345"/>
      <c r="C118" s="345"/>
      <c r="D118" s="345"/>
      <c r="E118" s="345"/>
      <c r="F118" s="345"/>
      <c r="G118" s="345"/>
      <c r="H118" s="345"/>
      <c r="I118" s="345"/>
      <c r="J118" s="345"/>
      <c r="K118" s="345"/>
      <c r="L118" s="235">
        <v>0</v>
      </c>
      <c r="M118" s="235"/>
      <c r="N118" s="235"/>
      <c r="O118" s="8"/>
    </row>
    <row r="119" spans="1:15">
      <c r="A119" s="8"/>
      <c r="B119" s="345"/>
      <c r="C119" s="345"/>
      <c r="D119" s="345"/>
      <c r="E119" s="345"/>
      <c r="F119" s="345"/>
      <c r="G119" s="345"/>
      <c r="H119" s="345"/>
      <c r="I119" s="345"/>
      <c r="J119" s="345"/>
      <c r="K119" s="345"/>
      <c r="L119" s="235">
        <v>0</v>
      </c>
      <c r="M119" s="235"/>
      <c r="N119" s="235"/>
      <c r="O119" s="8"/>
    </row>
    <row r="120" spans="1:15" hidden="1">
      <c r="A120" s="8"/>
      <c r="B120" s="57"/>
      <c r="C120" s="8"/>
      <c r="D120" s="8"/>
      <c r="E120" s="8"/>
      <c r="F120" s="11"/>
      <c r="G120" s="1"/>
      <c r="H120" s="1"/>
      <c r="I120" s="1"/>
      <c r="J120" s="8"/>
      <c r="K120" s="8"/>
      <c r="L120" s="235">
        <v>0</v>
      </c>
      <c r="M120" s="235"/>
      <c r="N120" s="235"/>
      <c r="O120" s="8"/>
    </row>
    <row r="121" spans="1:15" hidden="1">
      <c r="A121" s="8"/>
      <c r="B121" s="57"/>
      <c r="C121" s="8"/>
      <c r="D121" s="8"/>
      <c r="E121" s="8"/>
      <c r="F121" s="11"/>
      <c r="G121" s="1"/>
      <c r="H121" s="1"/>
      <c r="I121" s="1"/>
      <c r="J121" s="1"/>
      <c r="K121" s="1"/>
      <c r="L121" s="235">
        <v>0</v>
      </c>
      <c r="M121" s="235"/>
      <c r="N121" s="235"/>
      <c r="O121" s="8"/>
    </row>
    <row r="122" spans="1:15" hidden="1">
      <c r="A122" s="8"/>
      <c r="B122" s="57"/>
      <c r="C122" s="8"/>
      <c r="D122" s="8"/>
      <c r="E122" s="8"/>
      <c r="F122" s="8"/>
      <c r="G122" s="8"/>
      <c r="H122" s="8"/>
      <c r="I122" s="8"/>
      <c r="J122" s="8"/>
      <c r="K122" s="8"/>
      <c r="L122" s="235">
        <v>0</v>
      </c>
      <c r="M122" s="235"/>
      <c r="N122" s="235"/>
      <c r="O122" s="8"/>
    </row>
    <row r="123" spans="1:15" s="36" customFormat="1" ht="15" customHeight="1">
      <c r="A123" s="9"/>
      <c r="B123" s="106" t="s">
        <v>34</v>
      </c>
      <c r="C123" s="107"/>
      <c r="D123" s="8"/>
      <c r="E123" s="8"/>
      <c r="F123" s="8"/>
      <c r="G123" s="8"/>
      <c r="H123" s="8"/>
      <c r="I123" s="8"/>
      <c r="J123" s="8"/>
      <c r="K123" s="8"/>
      <c r="L123" s="347">
        <f>SUM(L118:N122)</f>
        <v>0</v>
      </c>
      <c r="M123" s="347"/>
      <c r="N123" s="347"/>
      <c r="O123" s="9"/>
    </row>
    <row r="124" spans="1:15" s="36" customFormat="1" ht="15" customHeight="1" thickBot="1">
      <c r="A124" s="9"/>
      <c r="B124" s="89" t="s">
        <v>35</v>
      </c>
      <c r="C124" s="90"/>
      <c r="D124" s="90"/>
      <c r="E124" s="90"/>
      <c r="F124" s="90"/>
      <c r="G124" s="90"/>
      <c r="H124" s="90"/>
      <c r="I124" s="90"/>
      <c r="J124" s="90"/>
      <c r="K124" s="90"/>
      <c r="L124" s="348">
        <f>L123+L116</f>
        <v>7840000</v>
      </c>
      <c r="M124" s="348"/>
      <c r="N124" s="349"/>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350">
        <v>4000000</v>
      </c>
      <c r="M126" s="350"/>
      <c r="N126" s="351"/>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35">
        <v>1500000</v>
      </c>
      <c r="M129" s="235"/>
      <c r="N129" s="235"/>
      <c r="O129" s="8"/>
    </row>
    <row r="130" spans="1:19">
      <c r="A130" s="8"/>
      <c r="B130" s="8" t="s">
        <v>44</v>
      </c>
      <c r="C130" s="13"/>
      <c r="D130" s="13"/>
      <c r="E130" s="13"/>
      <c r="F130" s="8"/>
      <c r="G130" s="8"/>
      <c r="H130" s="8"/>
      <c r="I130" s="8"/>
      <c r="J130" s="8"/>
      <c r="K130" s="8"/>
      <c r="L130" s="235">
        <v>0</v>
      </c>
      <c r="M130" s="235"/>
      <c r="N130" s="235"/>
      <c r="O130" s="8"/>
    </row>
    <row r="131" spans="1:19" ht="15.75">
      <c r="A131" s="8"/>
      <c r="B131" s="50" t="s">
        <v>10</v>
      </c>
      <c r="C131" s="13"/>
      <c r="D131" s="13"/>
      <c r="E131" s="13"/>
      <c r="F131" s="11" t="s">
        <v>4</v>
      </c>
      <c r="G131" s="8"/>
      <c r="H131" s="8"/>
      <c r="I131" s="8"/>
      <c r="J131" s="8"/>
      <c r="K131" s="8"/>
      <c r="L131" s="346">
        <f>L111-L116</f>
        <v>14560000</v>
      </c>
      <c r="M131" s="346"/>
      <c r="N131" s="346"/>
      <c r="O131" s="8"/>
    </row>
    <row r="132" spans="1:19" hidden="1">
      <c r="A132" s="8"/>
      <c r="B132" s="9" t="s">
        <v>6</v>
      </c>
      <c r="C132" s="13"/>
      <c r="D132" s="13"/>
      <c r="E132" s="13"/>
      <c r="F132" s="8"/>
      <c r="G132" s="8"/>
      <c r="H132" s="8"/>
      <c r="I132" s="8"/>
      <c r="J132" s="8"/>
      <c r="K132" s="8"/>
      <c r="L132" s="235">
        <v>3500000</v>
      </c>
      <c r="M132" s="235"/>
      <c r="N132" s="235"/>
      <c r="O132" s="8"/>
    </row>
    <row r="133" spans="1:19" ht="15" customHeight="1">
      <c r="A133" s="8"/>
      <c r="B133" s="14"/>
      <c r="C133" s="14"/>
      <c r="D133" s="14"/>
      <c r="E133" s="14"/>
      <c r="F133" s="9"/>
      <c r="G133" s="46"/>
      <c r="H133" s="37"/>
      <c r="I133" s="37"/>
      <c r="J133" s="37"/>
      <c r="K133" s="47" t="s">
        <v>48</v>
      </c>
      <c r="L133" s="222">
        <f>L129+L130</f>
        <v>1500000</v>
      </c>
      <c r="M133" s="222"/>
      <c r="N133" s="223"/>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222">
        <f>L132+L133</f>
        <v>5000000</v>
      </c>
      <c r="M135" s="222"/>
      <c r="N135" s="223"/>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237">
        <f>L124</f>
        <v>7840000</v>
      </c>
      <c r="M138" s="237"/>
      <c r="N138" s="238"/>
      <c r="O138" s="8"/>
    </row>
    <row r="139" spans="1:19">
      <c r="A139" s="8"/>
      <c r="B139" s="93" t="s">
        <v>50</v>
      </c>
      <c r="C139" s="94"/>
      <c r="D139" s="94"/>
      <c r="E139" s="94"/>
      <c r="F139" s="94"/>
      <c r="G139" s="94"/>
      <c r="H139" s="94"/>
      <c r="I139" s="94"/>
      <c r="J139" s="94"/>
      <c r="K139" s="94"/>
      <c r="L139" s="265">
        <f>L138-L133</f>
        <v>6340000</v>
      </c>
      <c r="M139" s="265"/>
      <c r="N139" s="266"/>
      <c r="O139" s="8"/>
    </row>
    <row r="140" spans="1:19" hidden="1">
      <c r="A140" s="8"/>
      <c r="B140" s="49" t="s">
        <v>51</v>
      </c>
      <c r="C140" s="38"/>
      <c r="D140" s="38"/>
      <c r="E140" s="38"/>
      <c r="F140" s="38"/>
      <c r="G140" s="38"/>
      <c r="H140" s="38"/>
      <c r="I140" s="38"/>
      <c r="J140" s="38"/>
      <c r="K140" s="38"/>
      <c r="L140" s="263">
        <f>L139/2</f>
        <v>3170000</v>
      </c>
      <c r="M140" s="263"/>
      <c r="N140" s="264"/>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51" t="s">
        <v>40</v>
      </c>
      <c r="C143" s="252"/>
      <c r="D143" s="252"/>
      <c r="E143" s="252"/>
      <c r="F143" s="252"/>
      <c r="G143" s="252"/>
      <c r="H143" s="252"/>
      <c r="I143" s="252"/>
      <c r="J143" s="252"/>
      <c r="K143" s="252"/>
      <c r="L143" s="252"/>
      <c r="M143" s="252"/>
      <c r="N143" s="253"/>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254">
        <f>L139-L126</f>
        <v>2340000</v>
      </c>
      <c r="D145" s="255"/>
      <c r="E145" s="255"/>
      <c r="F145" s="255"/>
      <c r="G145" s="258" t="s">
        <v>12</v>
      </c>
      <c r="H145" s="258">
        <v>1</v>
      </c>
      <c r="I145" s="127"/>
      <c r="J145" s="243">
        <f>C145/C146*H145</f>
        <v>0.72024623803009569</v>
      </c>
      <c r="K145" s="267" t="s">
        <v>12</v>
      </c>
      <c r="L145" s="1"/>
      <c r="M145" s="1"/>
      <c r="N145" s="68"/>
      <c r="O145" s="8"/>
    </row>
    <row r="146" spans="1:16" ht="15" customHeight="1" thickBot="1">
      <c r="A146" s="8"/>
      <c r="B146" s="53"/>
      <c r="C146" s="256">
        <f>L100+L167</f>
        <v>3248888.888888889</v>
      </c>
      <c r="D146" s="257"/>
      <c r="E146" s="257"/>
      <c r="F146" s="257"/>
      <c r="G146" s="258"/>
      <c r="H146" s="258"/>
      <c r="I146" s="127"/>
      <c r="J146" s="244"/>
      <c r="K146" s="268"/>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262">
        <f>C145-C146</f>
        <v>-908888.88888888899</v>
      </c>
      <c r="M149" s="262"/>
      <c r="N149" s="262"/>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234">
        <v>40000000</v>
      </c>
      <c r="G160" s="234"/>
      <c r="H160" s="234"/>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245" t="s">
        <v>54</v>
      </c>
      <c r="L164" s="246"/>
      <c r="M164" s="246"/>
      <c r="N164" s="247"/>
      <c r="O164" s="8"/>
    </row>
    <row r="165" spans="1:19" ht="15.75">
      <c r="A165" s="8"/>
      <c r="B165" s="16" t="s">
        <v>24</v>
      </c>
      <c r="C165" s="1"/>
      <c r="D165" s="1"/>
      <c r="E165" s="259">
        <v>86000000</v>
      </c>
      <c r="F165" s="260"/>
      <c r="G165" s="260"/>
      <c r="H165" s="261"/>
      <c r="I165" s="129"/>
      <c r="J165" s="15"/>
      <c r="K165" s="71">
        <v>0</v>
      </c>
      <c r="L165" s="236" t="e">
        <f>(((((G166*(G167/12))*E165)/100)+E165)/G167)</f>
        <v>#DIV/0!</v>
      </c>
      <c r="M165" s="236"/>
      <c r="N165" s="236"/>
      <c r="O165" s="8"/>
    </row>
    <row r="166" spans="1:19" ht="18.75">
      <c r="A166" s="8"/>
      <c r="B166" s="16" t="s">
        <v>0</v>
      </c>
      <c r="C166" s="23"/>
      <c r="D166" s="23"/>
      <c r="E166" s="108">
        <v>12</v>
      </c>
      <c r="F166" s="40">
        <v>0</v>
      </c>
      <c r="G166" s="40">
        <v>0</v>
      </c>
      <c r="H166" s="20" t="s">
        <v>1</v>
      </c>
      <c r="I166" s="20"/>
      <c r="J166" s="20"/>
      <c r="K166" s="92">
        <f>F167</f>
        <v>0</v>
      </c>
      <c r="L166" s="236" t="e">
        <f>(((((F166*(F167/12))*E165)/100)+E165)/F167)</f>
        <v>#DIV/0!</v>
      </c>
      <c r="M166" s="236"/>
      <c r="N166" s="236"/>
      <c r="O166" s="8"/>
    </row>
    <row r="167" spans="1:19" ht="18.75">
      <c r="A167" s="8"/>
      <c r="B167" s="16" t="s">
        <v>11</v>
      </c>
      <c r="C167" s="23"/>
      <c r="D167" s="23"/>
      <c r="E167" s="84">
        <v>36</v>
      </c>
      <c r="F167" s="21">
        <v>0</v>
      </c>
      <c r="G167" s="21">
        <v>0</v>
      </c>
      <c r="H167" s="15" t="s">
        <v>60</v>
      </c>
      <c r="I167" s="15"/>
      <c r="J167" s="15"/>
      <c r="K167" s="110">
        <f>E167</f>
        <v>36</v>
      </c>
      <c r="L167" s="242">
        <f>(((((E166*(E167/12))*E165)/100)+E165)/E167)</f>
        <v>3248888.888888889</v>
      </c>
      <c r="M167" s="242"/>
      <c r="N167" s="242"/>
      <c r="O167" s="8"/>
    </row>
    <row r="168" spans="1:19">
      <c r="A168" s="8"/>
      <c r="B168" s="16"/>
      <c r="C168" s="67"/>
      <c r="D168" s="67"/>
      <c r="E168" s="21"/>
      <c r="F168" s="21"/>
      <c r="G168" s="21"/>
      <c r="H168" s="15"/>
      <c r="I168" s="15"/>
      <c r="J168" s="15"/>
      <c r="K168" s="70"/>
      <c r="L168" s="72"/>
      <c r="M168" s="72"/>
      <c r="N168" s="73"/>
      <c r="O168" s="8"/>
    </row>
    <row r="169" spans="1:19">
      <c r="A169" s="8"/>
      <c r="B169" s="248" t="s">
        <v>57</v>
      </c>
      <c r="C169" s="249"/>
      <c r="D169" s="249"/>
      <c r="E169" s="249"/>
      <c r="F169" s="249"/>
      <c r="G169" s="249"/>
      <c r="H169" s="249"/>
      <c r="I169" s="249"/>
      <c r="J169" s="249"/>
      <c r="K169" s="249"/>
      <c r="L169" s="249"/>
      <c r="M169" s="249"/>
      <c r="N169" s="250"/>
      <c r="O169" s="8"/>
    </row>
    <row r="170" spans="1:19" ht="15" customHeight="1">
      <c r="A170" s="8"/>
      <c r="B170" s="16" t="s">
        <v>58</v>
      </c>
      <c r="C170" s="23"/>
      <c r="D170" s="23"/>
      <c r="E170" s="235">
        <v>60000000</v>
      </c>
      <c r="F170" s="235"/>
      <c r="G170" s="235"/>
      <c r="H170" s="16"/>
      <c r="I170" s="16"/>
      <c r="J170" s="239" t="s">
        <v>61</v>
      </c>
      <c r="K170" s="240"/>
      <c r="L170" s="240"/>
      <c r="M170" s="240"/>
      <c r="N170" s="241"/>
      <c r="O170" s="8"/>
    </row>
    <row r="171" spans="1:19" ht="15" customHeight="1">
      <c r="A171" s="8"/>
      <c r="B171" s="16" t="s">
        <v>8</v>
      </c>
      <c r="C171" s="23"/>
      <c r="D171" s="23"/>
      <c r="E171" s="276">
        <v>75</v>
      </c>
      <c r="F171" s="276"/>
      <c r="G171" s="34" t="s">
        <v>1</v>
      </c>
      <c r="H171" s="45"/>
      <c r="I171" s="45"/>
      <c r="J171" s="290"/>
      <c r="K171" s="290"/>
      <c r="L171" s="290"/>
      <c r="M171" s="290"/>
      <c r="N171" s="290"/>
      <c r="O171" s="8"/>
      <c r="R171" s="102"/>
    </row>
    <row r="172" spans="1:19" ht="15" customHeight="1">
      <c r="A172" s="8"/>
      <c r="B172" s="16" t="s">
        <v>9</v>
      </c>
      <c r="C172" s="23"/>
      <c r="D172" s="23"/>
      <c r="E172" s="235">
        <f>E170*E171/100</f>
        <v>45000000</v>
      </c>
      <c r="F172" s="235"/>
      <c r="G172" s="235"/>
      <c r="H172" s="16"/>
      <c r="I172" s="16"/>
      <c r="J172" s="290"/>
      <c r="K172" s="290"/>
      <c r="L172" s="290"/>
      <c r="M172" s="290"/>
      <c r="N172" s="290"/>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280" t="s">
        <v>98</v>
      </c>
      <c r="C174" s="280"/>
      <c r="D174" s="280"/>
      <c r="E174" s="280"/>
      <c r="F174" s="280"/>
      <c r="G174" s="280"/>
      <c r="H174" s="280"/>
      <c r="I174" s="280"/>
      <c r="J174" s="280"/>
      <c r="K174" s="280"/>
      <c r="L174" s="280"/>
      <c r="M174" s="280"/>
      <c r="N174" s="280"/>
      <c r="O174" s="8"/>
    </row>
    <row r="175" spans="1:19" ht="15" customHeight="1" thickTop="1" thickBot="1">
      <c r="A175" s="8"/>
      <c r="B175" s="291" t="s">
        <v>93</v>
      </c>
      <c r="C175" s="291"/>
      <c r="D175" s="291"/>
      <c r="E175" s="291"/>
      <c r="F175" s="291"/>
      <c r="G175" s="291"/>
      <c r="H175" s="291"/>
      <c r="I175" s="291"/>
      <c r="J175" s="291"/>
      <c r="K175" s="291"/>
      <c r="L175" s="291"/>
      <c r="M175" s="291"/>
      <c r="N175" s="291"/>
      <c r="O175" s="8"/>
      <c r="S175" s="7" t="s">
        <v>96</v>
      </c>
    </row>
    <row r="176" spans="1:19" ht="15" customHeight="1" thickTop="1" thickBot="1">
      <c r="A176" s="8"/>
      <c r="B176" s="289" t="s">
        <v>95</v>
      </c>
      <c r="C176" s="289"/>
      <c r="D176" s="289"/>
      <c r="E176" s="289"/>
      <c r="F176" s="289"/>
      <c r="G176" s="289"/>
      <c r="H176" s="289"/>
      <c r="I176" s="289"/>
      <c r="J176" s="289"/>
      <c r="K176" s="289"/>
      <c r="L176" s="289"/>
      <c r="M176" s="289"/>
      <c r="N176" s="289"/>
      <c r="O176" s="8"/>
    </row>
    <row r="177" spans="1:16" ht="15" customHeight="1" thickTop="1" thickBot="1">
      <c r="A177" s="8"/>
      <c r="B177" s="289" t="s">
        <v>94</v>
      </c>
      <c r="C177" s="289"/>
      <c r="D177" s="289"/>
      <c r="E177" s="289"/>
      <c r="F177" s="289"/>
      <c r="G177" s="289"/>
      <c r="H177" s="289"/>
      <c r="I177" s="289"/>
      <c r="J177" s="289"/>
      <c r="K177" s="289"/>
      <c r="L177" s="289"/>
      <c r="M177" s="289"/>
      <c r="N177" s="289"/>
      <c r="O177" s="8"/>
    </row>
    <row r="178" spans="1:16" ht="16.5" thickTop="1">
      <c r="B178" s="288"/>
      <c r="C178" s="288"/>
      <c r="D178" s="288"/>
      <c r="E178" s="288"/>
      <c r="F178" s="288"/>
      <c r="G178" s="288"/>
      <c r="H178" s="288"/>
      <c r="I178" s="288"/>
      <c r="J178" s="288"/>
      <c r="K178" s="288"/>
      <c r="L178" s="288"/>
      <c r="M178" s="288"/>
      <c r="N178" s="288"/>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77" t="s">
        <v>42</v>
      </c>
      <c r="I186" s="278"/>
      <c r="J186" s="278"/>
      <c r="K186" s="278"/>
      <c r="L186" s="278"/>
      <c r="M186" s="278"/>
      <c r="N186" s="279"/>
      <c r="O186" s="105"/>
      <c r="P186" s="104"/>
    </row>
    <row r="187" spans="1:16">
      <c r="A187" s="8"/>
      <c r="B187" s="281" t="s">
        <v>71</v>
      </c>
      <c r="C187" s="282"/>
      <c r="D187" s="282"/>
      <c r="E187" s="282"/>
      <c r="F187" s="282"/>
      <c r="G187" s="283"/>
      <c r="H187" s="281" t="s">
        <v>67</v>
      </c>
      <c r="I187" s="282"/>
      <c r="J187" s="282"/>
      <c r="K187" s="282"/>
      <c r="L187" s="282"/>
      <c r="M187" s="282"/>
      <c r="N187" s="283"/>
      <c r="O187" s="104"/>
      <c r="P187" s="104"/>
    </row>
    <row r="188" spans="1:16" ht="15" hidden="1" customHeight="1">
      <c r="A188" s="8"/>
      <c r="B188" s="281" t="s">
        <v>53</v>
      </c>
      <c r="C188" s="282"/>
      <c r="D188" s="282"/>
      <c r="E188" s="282"/>
      <c r="F188" s="282"/>
      <c r="G188" s="283"/>
      <c r="H188" s="281" t="s">
        <v>67</v>
      </c>
      <c r="I188" s="282"/>
      <c r="J188" s="282"/>
      <c r="K188" s="282"/>
      <c r="L188" s="282"/>
      <c r="M188" s="282"/>
      <c r="N188" s="283"/>
      <c r="O188" s="104"/>
      <c r="P188" s="104"/>
    </row>
    <row r="189" spans="1:16">
      <c r="A189" s="8"/>
      <c r="B189" s="281" t="s">
        <v>72</v>
      </c>
      <c r="C189" s="282"/>
      <c r="D189" s="282"/>
      <c r="E189" s="282"/>
      <c r="F189" s="282"/>
      <c r="G189" s="283"/>
      <c r="H189" s="281" t="s">
        <v>84</v>
      </c>
      <c r="I189" s="282"/>
      <c r="J189" s="282"/>
      <c r="K189" s="282"/>
      <c r="L189" s="282"/>
      <c r="M189" s="282"/>
      <c r="N189" s="283"/>
      <c r="O189" s="104"/>
      <c r="P189" s="104"/>
    </row>
    <row r="190" spans="1:16">
      <c r="A190" s="8"/>
      <c r="B190" s="281"/>
      <c r="C190" s="282"/>
      <c r="D190" s="282"/>
      <c r="E190" s="282"/>
      <c r="F190" s="282"/>
      <c r="G190" s="283"/>
      <c r="H190" s="281" t="s">
        <v>70</v>
      </c>
      <c r="I190" s="282"/>
      <c r="J190" s="282"/>
      <c r="K190" s="282"/>
      <c r="L190" s="282"/>
      <c r="M190" s="282"/>
      <c r="N190" s="283"/>
      <c r="O190" s="104"/>
      <c r="P190" s="104"/>
    </row>
    <row r="191" spans="1:16" hidden="1">
      <c r="A191" s="8"/>
      <c r="B191" s="281" t="s">
        <v>53</v>
      </c>
      <c r="C191" s="282"/>
      <c r="D191" s="282"/>
      <c r="E191" s="282"/>
      <c r="F191" s="282"/>
      <c r="G191" s="283"/>
      <c r="H191" s="281" t="s">
        <v>67</v>
      </c>
      <c r="I191" s="282"/>
      <c r="J191" s="282"/>
      <c r="K191" s="282"/>
      <c r="L191" s="282"/>
      <c r="M191" s="282"/>
      <c r="N191" s="283"/>
      <c r="O191" s="104"/>
      <c r="P191" s="104"/>
    </row>
    <row r="192" spans="1:16">
      <c r="B192" s="284" t="s">
        <v>69</v>
      </c>
      <c r="C192" s="285"/>
      <c r="D192" s="285"/>
      <c r="E192" s="285"/>
      <c r="F192" s="285"/>
      <c r="G192" s="286"/>
      <c r="H192" s="284" t="s">
        <v>68</v>
      </c>
      <c r="I192" s="285"/>
      <c r="J192" s="285"/>
      <c r="K192" s="285"/>
      <c r="L192" s="285"/>
      <c r="M192" s="285"/>
      <c r="N192" s="286"/>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287" t="s">
        <v>73</v>
      </c>
      <c r="M208" s="287"/>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73" t="s">
        <v>30</v>
      </c>
      <c r="C210" s="274"/>
      <c r="D210" s="274"/>
      <c r="E210" s="274"/>
      <c r="F210" s="274"/>
      <c r="G210" s="274"/>
      <c r="H210" s="274"/>
      <c r="I210" s="274"/>
      <c r="J210" s="274"/>
      <c r="K210" s="274"/>
      <c r="L210" s="274"/>
      <c r="M210" s="274"/>
      <c r="N210" s="275"/>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G83:H83"/>
    <mergeCell ref="G84:H84"/>
    <mergeCell ref="G85:H85"/>
    <mergeCell ref="G86:H86"/>
    <mergeCell ref="G87:H87"/>
    <mergeCell ref="G88:H88"/>
    <mergeCell ref="G89:H89"/>
    <mergeCell ref="G90:H90"/>
    <mergeCell ref="G91:H91"/>
    <mergeCell ref="I83:K83"/>
    <mergeCell ref="I84:K84"/>
    <mergeCell ref="I85:K85"/>
    <mergeCell ref="I86:K86"/>
    <mergeCell ref="I87:K87"/>
    <mergeCell ref="I88:K88"/>
    <mergeCell ref="I89:K89"/>
    <mergeCell ref="I90:K90"/>
    <mergeCell ref="I91:K91"/>
    <mergeCell ref="I100:K100"/>
    <mergeCell ref="I92:K92"/>
    <mergeCell ref="I93:K93"/>
    <mergeCell ref="I94:K94"/>
    <mergeCell ref="I95:K95"/>
    <mergeCell ref="I96:K96"/>
    <mergeCell ref="I97:K97"/>
    <mergeCell ref="I98:K98"/>
    <mergeCell ref="G92:H92"/>
    <mergeCell ref="G93:H9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H54:K54"/>
    <mergeCell ref="H55:K55"/>
    <mergeCell ref="B59:N59"/>
    <mergeCell ref="B60:G60"/>
    <mergeCell ref="H60:N60"/>
    <mergeCell ref="B61:D61"/>
    <mergeCell ref="E61:G61"/>
    <mergeCell ref="H61:K61"/>
    <mergeCell ref="L61:N61"/>
    <mergeCell ref="E54:G54"/>
    <mergeCell ref="E55:G55"/>
    <mergeCell ref="B56:D56"/>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87"/>
  <sheetViews>
    <sheetView tabSelected="1" topLeftCell="A162" zoomScale="115" zoomScaleNormal="115" workbookViewId="0">
      <selection activeCell="N174" sqref="N174"/>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2" t="s">
        <v>136</v>
      </c>
      <c r="B3" s="182"/>
      <c r="C3" s="182"/>
      <c r="D3" s="182"/>
      <c r="E3" s="182"/>
      <c r="F3" s="182"/>
      <c r="G3" s="182"/>
      <c r="H3" s="183"/>
      <c r="I3" s="183"/>
      <c r="J3" s="183"/>
    </row>
    <row r="4" spans="1:10" ht="9.9499999999999993" customHeight="1" thickBot="1"/>
    <row r="5" spans="1:10">
      <c r="A5" s="432" t="s">
        <v>99</v>
      </c>
      <c r="B5" s="433"/>
      <c r="C5" s="433"/>
      <c r="D5" s="433"/>
      <c r="E5" s="433"/>
      <c r="F5" s="433"/>
      <c r="G5" s="433"/>
      <c r="H5" s="433"/>
      <c r="I5" s="433"/>
      <c r="J5" s="434"/>
    </row>
    <row r="6" spans="1:10" ht="15" thickBot="1">
      <c r="A6" s="435"/>
      <c r="B6" s="436"/>
      <c r="C6" s="436"/>
      <c r="D6" s="436"/>
      <c r="E6" s="436"/>
      <c r="F6" s="436"/>
      <c r="G6" s="436"/>
      <c r="H6" s="436"/>
      <c r="I6" s="436"/>
      <c r="J6" s="437"/>
    </row>
    <row r="7" spans="1:10" ht="15.75">
      <c r="A7" s="140"/>
      <c r="B7" s="140"/>
      <c r="C7" s="140"/>
      <c r="D7" s="140"/>
      <c r="E7" s="140"/>
      <c r="F7" s="140"/>
      <c r="G7" s="140"/>
      <c r="H7" s="140"/>
      <c r="I7" s="140"/>
      <c r="J7" s="140"/>
    </row>
    <row r="8" spans="1:10">
      <c r="A8" s="141" t="s">
        <v>100</v>
      </c>
      <c r="C8" s="438" t="s">
        <v>168</v>
      </c>
      <c r="D8" s="438"/>
      <c r="E8" s="438"/>
      <c r="F8" s="438"/>
      <c r="G8" s="438"/>
      <c r="H8" s="438"/>
      <c r="I8" s="438"/>
      <c r="J8" s="438"/>
    </row>
    <row r="9" spans="1:10">
      <c r="A9" s="141" t="s">
        <v>101</v>
      </c>
      <c r="C9" s="375" t="s">
        <v>169</v>
      </c>
      <c r="D9" s="375"/>
      <c r="E9" s="375"/>
      <c r="F9" s="375"/>
      <c r="G9" s="375"/>
      <c r="H9" s="375"/>
      <c r="I9" s="375"/>
      <c r="J9" s="375"/>
    </row>
    <row r="10" spans="1:10">
      <c r="A10" s="141" t="s">
        <v>102</v>
      </c>
      <c r="C10" s="375" t="s">
        <v>170</v>
      </c>
      <c r="D10" s="375"/>
      <c r="E10" s="375"/>
      <c r="F10" s="375"/>
      <c r="G10" s="375"/>
      <c r="H10" s="375"/>
      <c r="I10" s="375"/>
      <c r="J10" s="375"/>
    </row>
    <row r="11" spans="1:10">
      <c r="A11" s="141" t="s">
        <v>103</v>
      </c>
      <c r="C11" s="375" t="s">
        <v>137</v>
      </c>
      <c r="D11" s="375"/>
      <c r="E11" s="375"/>
      <c r="F11" s="375"/>
      <c r="G11" s="375"/>
      <c r="H11" s="375"/>
      <c r="I11" s="375"/>
      <c r="J11" s="375"/>
    </row>
    <row r="12" spans="1:10">
      <c r="A12" s="141" t="s">
        <v>104</v>
      </c>
      <c r="C12" s="375" t="s">
        <v>190</v>
      </c>
      <c r="D12" s="375"/>
      <c r="E12" s="375"/>
      <c r="F12" s="375"/>
      <c r="G12" s="375"/>
      <c r="H12" s="375"/>
      <c r="I12" s="375"/>
      <c r="J12" s="375"/>
    </row>
    <row r="13" spans="1:10" ht="15" thickBot="1">
      <c r="A13" s="141" t="s">
        <v>126</v>
      </c>
      <c r="C13" s="443">
        <v>236000000</v>
      </c>
      <c r="D13" s="443"/>
      <c r="E13" s="155"/>
      <c r="F13" s="155"/>
      <c r="G13" s="155"/>
      <c r="H13" s="155"/>
      <c r="I13" s="155"/>
      <c r="J13" s="155"/>
    </row>
    <row r="14" spans="1:10">
      <c r="A14" s="141" t="s">
        <v>127</v>
      </c>
      <c r="C14" s="155" t="s">
        <v>171</v>
      </c>
      <c r="D14" s="155"/>
      <c r="E14" s="155"/>
      <c r="F14" s="155"/>
      <c r="G14" s="155"/>
      <c r="H14" s="155"/>
      <c r="I14" s="155"/>
      <c r="J14" s="155"/>
    </row>
    <row r="15" spans="1:10">
      <c r="A15" s="141" t="s">
        <v>128</v>
      </c>
      <c r="C15" s="155" t="s">
        <v>172</v>
      </c>
      <c r="D15" s="155"/>
      <c r="E15" s="155"/>
      <c r="F15" s="155"/>
      <c r="G15" s="155"/>
      <c r="H15" s="155"/>
      <c r="I15" s="155"/>
      <c r="J15" s="155"/>
    </row>
    <row r="16" spans="1:10">
      <c r="A16" s="141" t="s">
        <v>173</v>
      </c>
      <c r="C16" s="168" t="s">
        <v>159</v>
      </c>
      <c r="D16" s="168"/>
      <c r="E16" s="168"/>
      <c r="F16" s="168"/>
      <c r="G16" s="168"/>
      <c r="H16" s="168"/>
      <c r="I16" s="168"/>
      <c r="J16" s="168"/>
    </row>
    <row r="17" spans="1:12">
      <c r="A17" s="375" t="s">
        <v>135</v>
      </c>
      <c r="B17" s="375"/>
      <c r="C17" s="179" t="s">
        <v>139</v>
      </c>
      <c r="D17" s="179"/>
      <c r="E17" s="179"/>
      <c r="F17" s="179"/>
      <c r="G17" s="179"/>
      <c r="H17" s="179"/>
      <c r="I17" s="179"/>
      <c r="J17" s="179"/>
    </row>
    <row r="18" spans="1:12" ht="15" thickBot="1"/>
    <row r="19" spans="1:12">
      <c r="A19" s="432" t="s">
        <v>105</v>
      </c>
      <c r="B19" s="433"/>
      <c r="C19" s="433"/>
      <c r="D19" s="433"/>
      <c r="E19" s="433"/>
      <c r="F19" s="433"/>
      <c r="G19" s="433"/>
      <c r="H19" s="433"/>
      <c r="I19" s="433"/>
      <c r="J19" s="434"/>
    </row>
    <row r="20" spans="1:12" ht="15" thickBot="1">
      <c r="A20" s="435"/>
      <c r="B20" s="436"/>
      <c r="C20" s="436"/>
      <c r="D20" s="436"/>
      <c r="E20" s="436"/>
      <c r="F20" s="436"/>
      <c r="G20" s="436"/>
      <c r="H20" s="436"/>
      <c r="I20" s="436"/>
      <c r="J20" s="437"/>
    </row>
    <row r="26" spans="1:12">
      <c r="L26" s="141" t="s">
        <v>96</v>
      </c>
    </row>
    <row r="34" spans="15:15">
      <c r="O34" s="141" t="s">
        <v>96</v>
      </c>
    </row>
    <row r="70" spans="1:12" hidden="1"/>
    <row r="71" spans="1:12" hidden="1"/>
    <row r="72" spans="1:12" ht="20.100000000000001" customHeight="1" thickBot="1">
      <c r="A72" s="440"/>
      <c r="B72" s="441"/>
      <c r="C72" s="441"/>
      <c r="D72" s="441"/>
      <c r="E72" s="441"/>
      <c r="F72" s="441"/>
      <c r="G72" s="441"/>
      <c r="H72" s="441"/>
      <c r="I72" s="441"/>
      <c r="J72" s="442"/>
    </row>
    <row r="73" spans="1:12" ht="17.100000000000001" customHeight="1">
      <c r="A73" s="439" t="s">
        <v>106</v>
      </c>
      <c r="B73" s="439"/>
      <c r="C73" s="439"/>
      <c r="D73" s="439"/>
      <c r="E73" s="439"/>
      <c r="F73" s="439" t="s">
        <v>133</v>
      </c>
      <c r="G73" s="439"/>
      <c r="H73" s="439"/>
      <c r="I73" s="439"/>
      <c r="J73" s="439"/>
    </row>
    <row r="74" spans="1:12">
      <c r="A74" s="364" t="s">
        <v>152</v>
      </c>
      <c r="B74" s="365"/>
      <c r="C74" s="361">
        <v>0</v>
      </c>
      <c r="D74" s="362"/>
      <c r="E74" s="363"/>
      <c r="F74" s="364" t="s">
        <v>152</v>
      </c>
      <c r="G74" s="365"/>
      <c r="H74" s="366">
        <v>0</v>
      </c>
      <c r="I74" s="366"/>
      <c r="J74" s="366"/>
      <c r="L74" s="141" t="s">
        <v>140</v>
      </c>
    </row>
    <row r="75" spans="1:12">
      <c r="A75" s="444" t="s">
        <v>153</v>
      </c>
      <c r="B75" s="445"/>
      <c r="C75" s="366">
        <v>0</v>
      </c>
      <c r="D75" s="366"/>
      <c r="E75" s="366"/>
      <c r="F75" s="444" t="s">
        <v>153</v>
      </c>
      <c r="G75" s="445"/>
      <c r="H75" s="366">
        <v>0</v>
      </c>
      <c r="I75" s="366"/>
      <c r="J75" s="366"/>
    </row>
    <row r="76" spans="1:12">
      <c r="A76" s="450" t="s">
        <v>148</v>
      </c>
      <c r="B76" s="451"/>
      <c r="C76" s="366">
        <v>0</v>
      </c>
      <c r="D76" s="366"/>
      <c r="E76" s="366"/>
      <c r="F76" s="450" t="s">
        <v>148</v>
      </c>
      <c r="G76" s="451"/>
      <c r="H76" s="366">
        <v>0</v>
      </c>
      <c r="I76" s="366"/>
      <c r="J76" s="366"/>
    </row>
    <row r="77" spans="1:12">
      <c r="A77" s="364" t="s">
        <v>149</v>
      </c>
      <c r="B77" s="365"/>
      <c r="C77" s="361">
        <v>0</v>
      </c>
      <c r="D77" s="362"/>
      <c r="E77" s="363"/>
      <c r="F77" s="364" t="s">
        <v>149</v>
      </c>
      <c r="G77" s="365"/>
      <c r="H77" s="366">
        <v>0</v>
      </c>
      <c r="I77" s="366"/>
      <c r="J77" s="366"/>
    </row>
    <row r="78" spans="1:12">
      <c r="A78" s="364" t="s">
        <v>150</v>
      </c>
      <c r="B78" s="365"/>
      <c r="C78" s="361">
        <v>0</v>
      </c>
      <c r="D78" s="362"/>
      <c r="E78" s="363"/>
      <c r="F78" s="364" t="s">
        <v>150</v>
      </c>
      <c r="G78" s="365"/>
      <c r="H78" s="366">
        <v>0</v>
      </c>
      <c r="I78" s="366"/>
      <c r="J78" s="366"/>
    </row>
    <row r="79" spans="1:12">
      <c r="A79" s="446" t="s">
        <v>154</v>
      </c>
      <c r="B79" s="447"/>
      <c r="C79" s="366">
        <v>0</v>
      </c>
      <c r="D79" s="366"/>
      <c r="E79" s="366"/>
      <c r="F79" s="446" t="s">
        <v>154</v>
      </c>
      <c r="G79" s="447"/>
      <c r="H79" s="366">
        <v>0</v>
      </c>
      <c r="I79" s="366"/>
      <c r="J79" s="366"/>
    </row>
    <row r="80" spans="1:12" ht="19.5" customHeight="1">
      <c r="A80" s="367" t="s">
        <v>155</v>
      </c>
      <c r="B80" s="368"/>
      <c r="C80" s="369">
        <f>SUM(C74:E79)</f>
        <v>0</v>
      </c>
      <c r="D80" s="369"/>
      <c r="E80" s="369"/>
      <c r="F80" s="367" t="s">
        <v>156</v>
      </c>
      <c r="G80" s="368"/>
      <c r="H80" s="369">
        <f>SUM(H74:J79)</f>
        <v>0</v>
      </c>
      <c r="I80" s="369"/>
      <c r="J80" s="369"/>
    </row>
    <row r="81" spans="1:12" s="205" customFormat="1" ht="20.100000000000001" customHeight="1">
      <c r="A81" s="449" t="s">
        <v>107</v>
      </c>
      <c r="B81" s="449"/>
      <c r="C81" s="448">
        <f>C80/3</f>
        <v>0</v>
      </c>
      <c r="D81" s="448"/>
      <c r="E81" s="448"/>
      <c r="F81" s="449" t="s">
        <v>107</v>
      </c>
      <c r="G81" s="449"/>
      <c r="H81" s="448">
        <f>H80/3</f>
        <v>0</v>
      </c>
      <c r="I81" s="448"/>
      <c r="J81" s="448"/>
    </row>
    <row r="82" spans="1:12" ht="15" thickBot="1">
      <c r="A82" s="100"/>
      <c r="B82" s="100"/>
      <c r="C82" s="178"/>
      <c r="D82" s="178"/>
      <c r="E82" s="178"/>
      <c r="F82" s="100"/>
      <c r="G82" s="100"/>
      <c r="H82" s="178"/>
      <c r="I82" s="178"/>
      <c r="J82" s="178"/>
    </row>
    <row r="83" spans="1:12" ht="20.100000000000001" customHeight="1" thickBot="1">
      <c r="A83" s="429" t="s">
        <v>108</v>
      </c>
      <c r="B83" s="430"/>
      <c r="C83" s="430"/>
      <c r="D83" s="430"/>
      <c r="E83" s="430"/>
      <c r="F83" s="430"/>
      <c r="G83" s="430"/>
      <c r="H83" s="430"/>
      <c r="I83" s="430"/>
      <c r="J83" s="431"/>
    </row>
    <row r="84" spans="1:12" ht="20.100000000000001" customHeight="1">
      <c r="A84" s="428" t="s">
        <v>109</v>
      </c>
      <c r="B84" s="428"/>
      <c r="C84" s="154" t="s">
        <v>110</v>
      </c>
      <c r="D84" s="154" t="s">
        <v>111</v>
      </c>
      <c r="E84" s="422" t="s">
        <v>113</v>
      </c>
      <c r="F84" s="423"/>
      <c r="G84" s="423"/>
      <c r="H84" s="424"/>
      <c r="I84" s="428" t="s">
        <v>112</v>
      </c>
      <c r="J84" s="428"/>
    </row>
    <row r="85" spans="1:12" ht="15" customHeight="1">
      <c r="A85" s="357" t="s">
        <v>174</v>
      </c>
      <c r="B85" s="357"/>
      <c r="C85" s="189" t="s">
        <v>151</v>
      </c>
      <c r="D85" s="184">
        <v>1</v>
      </c>
      <c r="E85" s="360">
        <v>0</v>
      </c>
      <c r="F85" s="360"/>
      <c r="G85" s="359">
        <v>245592736</v>
      </c>
      <c r="H85" s="359"/>
      <c r="I85" s="360">
        <v>6300000</v>
      </c>
      <c r="J85" s="360"/>
    </row>
    <row r="86" spans="1:12" ht="15" customHeight="1">
      <c r="A86" s="357" t="s">
        <v>174</v>
      </c>
      <c r="B86" s="357"/>
      <c r="C86" s="189" t="s">
        <v>151</v>
      </c>
      <c r="D86" s="206">
        <v>1</v>
      </c>
      <c r="E86" s="360">
        <v>0</v>
      </c>
      <c r="F86" s="360"/>
      <c r="G86" s="359">
        <v>117362908</v>
      </c>
      <c r="H86" s="359"/>
      <c r="I86" s="360">
        <v>3920000</v>
      </c>
      <c r="J86" s="360"/>
      <c r="L86" s="141" t="s">
        <v>96</v>
      </c>
    </row>
    <row r="87" spans="1:12" ht="15" customHeight="1">
      <c r="A87" s="357" t="s">
        <v>160</v>
      </c>
      <c r="B87" s="357"/>
      <c r="C87" s="189" t="s">
        <v>151</v>
      </c>
      <c r="D87" s="206">
        <v>1</v>
      </c>
      <c r="E87" s="360">
        <v>0</v>
      </c>
      <c r="F87" s="360"/>
      <c r="G87" s="359">
        <v>90517100</v>
      </c>
      <c r="H87" s="359"/>
      <c r="I87" s="360">
        <v>2362500.0000000005</v>
      </c>
      <c r="J87" s="360"/>
    </row>
    <row r="88" spans="1:12" ht="15" customHeight="1">
      <c r="A88" s="357" t="s">
        <v>158</v>
      </c>
      <c r="B88" s="357"/>
      <c r="C88" s="189" t="s">
        <v>151</v>
      </c>
      <c r="D88" s="220">
        <v>1</v>
      </c>
      <c r="E88" s="360">
        <v>0</v>
      </c>
      <c r="F88" s="360"/>
      <c r="G88" s="359">
        <v>89557318</v>
      </c>
      <c r="H88" s="359"/>
      <c r="I88" s="360">
        <v>3867000</v>
      </c>
      <c r="J88" s="360"/>
    </row>
    <row r="89" spans="1:12" ht="15" customHeight="1">
      <c r="A89" s="357" t="s">
        <v>175</v>
      </c>
      <c r="B89" s="357"/>
      <c r="C89" s="189" t="s">
        <v>151</v>
      </c>
      <c r="D89" s="220">
        <v>1</v>
      </c>
      <c r="E89" s="360">
        <v>0</v>
      </c>
      <c r="F89" s="360"/>
      <c r="G89" s="359">
        <v>43560340</v>
      </c>
      <c r="H89" s="359"/>
      <c r="I89" s="360">
        <v>4985000</v>
      </c>
      <c r="J89" s="360"/>
    </row>
    <row r="90" spans="1:12" ht="15" customHeight="1">
      <c r="A90" s="357" t="s">
        <v>174</v>
      </c>
      <c r="B90" s="357"/>
      <c r="C90" s="189" t="s">
        <v>151</v>
      </c>
      <c r="D90" s="220">
        <v>1</v>
      </c>
      <c r="E90" s="360">
        <v>0</v>
      </c>
      <c r="F90" s="360"/>
      <c r="G90" s="359">
        <v>42683258</v>
      </c>
      <c r="H90" s="359"/>
      <c r="I90" s="360">
        <v>2030000</v>
      </c>
      <c r="J90" s="360"/>
    </row>
    <row r="91" spans="1:12" ht="15" customHeight="1">
      <c r="A91" s="357" t="s">
        <v>176</v>
      </c>
      <c r="B91" s="357"/>
      <c r="C91" s="189" t="s">
        <v>151</v>
      </c>
      <c r="D91" s="220">
        <v>1</v>
      </c>
      <c r="E91" s="360">
        <v>0</v>
      </c>
      <c r="F91" s="360"/>
      <c r="G91" s="359">
        <v>27471429</v>
      </c>
      <c r="H91" s="359"/>
      <c r="I91" s="360">
        <v>4500000</v>
      </c>
      <c r="J91" s="360"/>
    </row>
    <row r="92" spans="1:12" ht="15" customHeight="1">
      <c r="A92" s="357" t="s">
        <v>177</v>
      </c>
      <c r="B92" s="357"/>
      <c r="C92" s="189" t="s">
        <v>151</v>
      </c>
      <c r="D92" s="220">
        <v>1</v>
      </c>
      <c r="E92" s="360">
        <v>0</v>
      </c>
      <c r="F92" s="360"/>
      <c r="G92" s="359">
        <v>27288082</v>
      </c>
      <c r="H92" s="359"/>
      <c r="I92" s="360">
        <v>1930000</v>
      </c>
      <c r="J92" s="360"/>
    </row>
    <row r="93" spans="1:12" ht="15" customHeight="1">
      <c r="A93" s="357" t="s">
        <v>178</v>
      </c>
      <c r="B93" s="357"/>
      <c r="C93" s="189" t="s">
        <v>151</v>
      </c>
      <c r="D93" s="220">
        <v>1</v>
      </c>
      <c r="E93" s="360">
        <v>0</v>
      </c>
      <c r="F93" s="360"/>
      <c r="G93" s="359">
        <v>21054547</v>
      </c>
      <c r="H93" s="359"/>
      <c r="I93" s="360">
        <v>950000</v>
      </c>
      <c r="J93" s="360"/>
    </row>
    <row r="94" spans="1:12" ht="15" customHeight="1">
      <c r="A94" s="357" t="s">
        <v>179</v>
      </c>
      <c r="B94" s="357"/>
      <c r="C94" s="189" t="s">
        <v>151</v>
      </c>
      <c r="D94" s="220">
        <v>1</v>
      </c>
      <c r="E94" s="360">
        <v>0</v>
      </c>
      <c r="F94" s="360"/>
      <c r="G94" s="359">
        <v>13999545</v>
      </c>
      <c r="H94" s="359"/>
      <c r="I94" s="360">
        <v>2300000</v>
      </c>
      <c r="J94" s="360"/>
    </row>
    <row r="95" spans="1:12" ht="15" customHeight="1">
      <c r="A95" s="357" t="s">
        <v>180</v>
      </c>
      <c r="B95" s="357"/>
      <c r="C95" s="189" t="s">
        <v>151</v>
      </c>
      <c r="D95" s="220">
        <v>1</v>
      </c>
      <c r="E95" s="360">
        <v>0</v>
      </c>
      <c r="F95" s="360"/>
      <c r="G95" s="359">
        <v>13661723</v>
      </c>
      <c r="H95" s="359"/>
      <c r="I95" s="360">
        <v>3900000</v>
      </c>
      <c r="J95" s="360"/>
    </row>
    <row r="96" spans="1:12" ht="15" customHeight="1">
      <c r="A96" s="357" t="s">
        <v>177</v>
      </c>
      <c r="B96" s="357"/>
      <c r="C96" s="189" t="s">
        <v>151</v>
      </c>
      <c r="D96" s="220">
        <v>1</v>
      </c>
      <c r="E96" s="360">
        <v>0</v>
      </c>
      <c r="F96" s="360"/>
      <c r="G96" s="359">
        <v>13040323</v>
      </c>
      <c r="H96" s="359"/>
      <c r="I96" s="360">
        <v>1950000</v>
      </c>
      <c r="J96" s="360"/>
    </row>
    <row r="97" spans="1:10" ht="15" customHeight="1">
      <c r="A97" s="357" t="s">
        <v>181</v>
      </c>
      <c r="B97" s="357"/>
      <c r="C97" s="189" t="s">
        <v>151</v>
      </c>
      <c r="D97" s="220">
        <v>1</v>
      </c>
      <c r="E97" s="360">
        <v>0</v>
      </c>
      <c r="F97" s="360"/>
      <c r="G97" s="359">
        <v>11093168</v>
      </c>
      <c r="H97" s="359"/>
      <c r="I97" s="360">
        <v>557000</v>
      </c>
      <c r="J97" s="360"/>
    </row>
    <row r="98" spans="1:10" ht="15" customHeight="1">
      <c r="A98" s="357" t="s">
        <v>182</v>
      </c>
      <c r="B98" s="357"/>
      <c r="C98" s="189" t="s">
        <v>151</v>
      </c>
      <c r="D98" s="220">
        <v>1</v>
      </c>
      <c r="E98" s="360">
        <v>0</v>
      </c>
      <c r="F98" s="360"/>
      <c r="G98" s="359">
        <v>9924582</v>
      </c>
      <c r="H98" s="359"/>
      <c r="I98" s="360">
        <v>1800000</v>
      </c>
      <c r="J98" s="360"/>
    </row>
    <row r="99" spans="1:10" ht="15" customHeight="1">
      <c r="A99" s="357" t="s">
        <v>183</v>
      </c>
      <c r="B99" s="357"/>
      <c r="C99" s="189" t="s">
        <v>151</v>
      </c>
      <c r="D99" s="220">
        <v>1</v>
      </c>
      <c r="E99" s="358">
        <v>0</v>
      </c>
      <c r="F99" s="358"/>
      <c r="G99" s="359">
        <v>9410158</v>
      </c>
      <c r="H99" s="359"/>
      <c r="I99" s="360">
        <v>2100000</v>
      </c>
      <c r="J99" s="360"/>
    </row>
    <row r="100" spans="1:10" ht="15" customHeight="1">
      <c r="A100" s="357" t="s">
        <v>179</v>
      </c>
      <c r="B100" s="357"/>
      <c r="C100" s="189" t="s">
        <v>157</v>
      </c>
      <c r="D100" s="220">
        <v>1</v>
      </c>
      <c r="E100" s="358">
        <v>0</v>
      </c>
      <c r="F100" s="358"/>
      <c r="G100" s="359">
        <v>8602694</v>
      </c>
      <c r="H100" s="359"/>
      <c r="I100" s="360">
        <v>940000</v>
      </c>
      <c r="J100" s="360"/>
    </row>
    <row r="101" spans="1:10" ht="15" customHeight="1">
      <c r="A101" s="357" t="s">
        <v>184</v>
      </c>
      <c r="B101" s="357"/>
      <c r="C101" s="189" t="s">
        <v>151</v>
      </c>
      <c r="D101" s="220">
        <v>1</v>
      </c>
      <c r="E101" s="358">
        <v>0</v>
      </c>
      <c r="F101" s="358"/>
      <c r="G101" s="359">
        <v>6131297</v>
      </c>
      <c r="H101" s="359"/>
      <c r="I101" s="360">
        <v>930000</v>
      </c>
      <c r="J101" s="360"/>
    </row>
    <row r="102" spans="1:10" ht="15" customHeight="1">
      <c r="A102" s="357" t="s">
        <v>185</v>
      </c>
      <c r="B102" s="357"/>
      <c r="C102" s="189" t="s">
        <v>151</v>
      </c>
      <c r="D102" s="220">
        <v>1</v>
      </c>
      <c r="E102" s="358">
        <v>0</v>
      </c>
      <c r="F102" s="358"/>
      <c r="G102" s="359">
        <v>5294880</v>
      </c>
      <c r="H102" s="359"/>
      <c r="I102" s="360">
        <v>830000</v>
      </c>
      <c r="J102" s="360"/>
    </row>
    <row r="103" spans="1:10" ht="15" customHeight="1">
      <c r="A103" s="357" t="s">
        <v>177</v>
      </c>
      <c r="B103" s="357"/>
      <c r="C103" s="189" t="s">
        <v>151</v>
      </c>
      <c r="D103" s="220">
        <v>1</v>
      </c>
      <c r="E103" s="358">
        <v>0</v>
      </c>
      <c r="F103" s="358"/>
      <c r="G103" s="359">
        <v>4742583</v>
      </c>
      <c r="H103" s="359"/>
      <c r="I103" s="360">
        <v>560000</v>
      </c>
      <c r="J103" s="360"/>
    </row>
    <row r="104" spans="1:10" ht="15" customHeight="1">
      <c r="A104" s="357" t="s">
        <v>175</v>
      </c>
      <c r="B104" s="357"/>
      <c r="C104" s="189" t="s">
        <v>151</v>
      </c>
      <c r="D104" s="220">
        <v>1</v>
      </c>
      <c r="E104" s="358">
        <v>0</v>
      </c>
      <c r="F104" s="358"/>
      <c r="G104" s="359">
        <v>2869604</v>
      </c>
      <c r="H104" s="359"/>
      <c r="I104" s="360">
        <v>500000</v>
      </c>
      <c r="J104" s="360"/>
    </row>
    <row r="105" spans="1:10" ht="15" customHeight="1">
      <c r="A105" s="357" t="s">
        <v>179</v>
      </c>
      <c r="B105" s="357"/>
      <c r="C105" s="189" t="s">
        <v>151</v>
      </c>
      <c r="D105" s="220">
        <v>1</v>
      </c>
      <c r="E105" s="358">
        <v>0</v>
      </c>
      <c r="F105" s="358"/>
      <c r="G105" s="359">
        <v>961841</v>
      </c>
      <c r="H105" s="359"/>
      <c r="I105" s="360">
        <v>573000</v>
      </c>
      <c r="J105" s="360"/>
    </row>
    <row r="106" spans="1:10" ht="15" customHeight="1">
      <c r="A106" s="357" t="s">
        <v>186</v>
      </c>
      <c r="B106" s="357"/>
      <c r="C106" s="189" t="s">
        <v>151</v>
      </c>
      <c r="D106" s="220">
        <v>1</v>
      </c>
      <c r="E106" s="358">
        <v>0</v>
      </c>
      <c r="F106" s="358"/>
      <c r="G106" s="359">
        <v>128176</v>
      </c>
      <c r="H106" s="359"/>
      <c r="I106" s="360">
        <v>27000</v>
      </c>
      <c r="J106" s="360"/>
    </row>
    <row r="107" spans="1:10" ht="15" customHeight="1" thickBot="1">
      <c r="A107" s="421" t="s">
        <v>114</v>
      </c>
      <c r="B107" s="421"/>
      <c r="C107" s="421"/>
      <c r="D107" s="421"/>
      <c r="E107" s="420">
        <f>SUM(E85:F106)</f>
        <v>0</v>
      </c>
      <c r="F107" s="421"/>
      <c r="G107" s="425">
        <f>SUM(G85:H106)</f>
        <v>804948292</v>
      </c>
      <c r="H107" s="426"/>
      <c r="I107" s="420">
        <f>SUM(I85:J106)</f>
        <v>47811500</v>
      </c>
      <c r="J107" s="421"/>
    </row>
    <row r="108" spans="1:10" ht="15" customHeight="1">
      <c r="A108" s="427"/>
      <c r="B108" s="427"/>
      <c r="C108" s="427"/>
      <c r="D108" s="427"/>
      <c r="E108" s="156"/>
      <c r="F108" s="143"/>
      <c r="G108" s="156"/>
      <c r="H108" s="156"/>
      <c r="I108" s="156"/>
      <c r="J108" s="143"/>
    </row>
    <row r="109" spans="1:10" ht="15" customHeight="1" thickBot="1"/>
    <row r="110" spans="1:10" ht="20.100000000000001" customHeight="1" thickBot="1">
      <c r="A110" s="452" t="s">
        <v>129</v>
      </c>
      <c r="B110" s="453"/>
      <c r="C110" s="453"/>
      <c r="D110" s="453"/>
      <c r="E110" s="453"/>
      <c r="F110" s="453"/>
      <c r="G110" s="453"/>
      <c r="H110" s="453"/>
      <c r="I110" s="453"/>
      <c r="J110" s="454"/>
    </row>
    <row r="111" spans="1:10" ht="15" customHeight="1" thickBot="1">
      <c r="A111" s="455" t="s">
        <v>115</v>
      </c>
      <c r="B111" s="455"/>
      <c r="C111" s="455"/>
    </row>
    <row r="112" spans="1:10" ht="15" customHeight="1">
      <c r="A112" s="375" t="s">
        <v>161</v>
      </c>
      <c r="B112" s="375"/>
      <c r="C112" s="375"/>
      <c r="D112" s="375"/>
      <c r="E112" s="375"/>
      <c r="F112" s="375"/>
      <c r="G112" s="375"/>
      <c r="H112" s="417">
        <v>267368467</v>
      </c>
      <c r="I112" s="417"/>
      <c r="J112" s="417"/>
    </row>
    <row r="113" spans="1:10" ht="15" customHeight="1">
      <c r="A113" s="375"/>
      <c r="B113" s="375"/>
      <c r="C113" s="375"/>
      <c r="D113" s="375"/>
      <c r="E113" s="375"/>
      <c r="F113" s="375"/>
      <c r="G113" s="419"/>
      <c r="H113" s="417">
        <v>0</v>
      </c>
      <c r="I113" s="417"/>
      <c r="J113" s="417"/>
    </row>
    <row r="114" spans="1:10" ht="15" customHeight="1">
      <c r="F114" s="393" t="s">
        <v>134</v>
      </c>
      <c r="G114" s="393"/>
      <c r="H114" s="456">
        <f>SUM(H112:J113)</f>
        <v>267368467</v>
      </c>
      <c r="I114" s="456"/>
      <c r="J114" s="456"/>
    </row>
    <row r="115" spans="1:10" ht="15" customHeight="1">
      <c r="F115" s="393" t="s">
        <v>116</v>
      </c>
      <c r="G115" s="393"/>
      <c r="H115" s="176">
        <v>25</v>
      </c>
      <c r="I115" s="177" t="s">
        <v>1</v>
      </c>
      <c r="J115" s="175"/>
    </row>
    <row r="116" spans="1:10" ht="15" customHeight="1" thickBot="1">
      <c r="E116" s="393" t="s">
        <v>117</v>
      </c>
      <c r="F116" s="393"/>
      <c r="G116" s="393"/>
      <c r="H116" s="404">
        <f>H114*H115/100</f>
        <v>66842116.75</v>
      </c>
      <c r="I116" s="404"/>
      <c r="J116" s="404"/>
    </row>
    <row r="117" spans="1:10" ht="18" customHeight="1" thickBot="1">
      <c r="A117" s="376" t="s">
        <v>118</v>
      </c>
      <c r="B117" s="376"/>
      <c r="C117" s="376"/>
    </row>
    <row r="118" spans="1:10" ht="18" customHeight="1">
      <c r="A118" s="375" t="s">
        <v>187</v>
      </c>
      <c r="B118" s="375"/>
      <c r="C118" s="375"/>
      <c r="D118" s="375"/>
      <c r="E118" s="375"/>
      <c r="F118" s="375"/>
      <c r="G118" s="375"/>
      <c r="H118" s="417">
        <v>30000000</v>
      </c>
      <c r="I118" s="417"/>
      <c r="J118" s="417"/>
    </row>
    <row r="119" spans="1:10" ht="18" customHeight="1" thickBot="1">
      <c r="F119" s="393" t="s">
        <v>119</v>
      </c>
      <c r="G119" s="408"/>
      <c r="H119" s="404">
        <f>SUM(H118:J118)</f>
        <v>30000000</v>
      </c>
      <c r="I119" s="404"/>
      <c r="J119" s="404"/>
    </row>
    <row r="120" spans="1:10" ht="14.25" customHeight="1"/>
    <row r="121" spans="1:10" ht="14.25" customHeight="1">
      <c r="A121" s="187" t="s">
        <v>120</v>
      </c>
      <c r="B121" s="188"/>
      <c r="C121" s="188"/>
      <c r="D121" s="188"/>
      <c r="E121" s="188"/>
      <c r="F121" s="186"/>
      <c r="G121" s="186"/>
      <c r="H121" s="409">
        <v>10000000</v>
      </c>
      <c r="I121" s="409"/>
      <c r="J121" s="410"/>
    </row>
    <row r="122" spans="1:10" ht="5.0999999999999996" customHeight="1"/>
    <row r="123" spans="1:10" ht="14.25" customHeight="1" thickBot="1">
      <c r="A123" s="376" t="s">
        <v>121</v>
      </c>
      <c r="B123" s="376"/>
      <c r="C123" s="376"/>
      <c r="H123" s="142"/>
      <c r="I123" s="142"/>
      <c r="J123" s="142"/>
    </row>
    <row r="124" spans="1:10" ht="14.25" customHeight="1">
      <c r="A124" s="375" t="s">
        <v>141</v>
      </c>
      <c r="B124" s="375"/>
      <c r="C124" s="375"/>
      <c r="D124" s="375"/>
      <c r="E124" s="375"/>
      <c r="F124" s="375"/>
      <c r="G124" s="375"/>
      <c r="H124" s="377">
        <v>10000000</v>
      </c>
      <c r="I124" s="377"/>
      <c r="J124" s="377"/>
    </row>
    <row r="125" spans="1:10" ht="14.25" customHeight="1">
      <c r="A125" s="375"/>
      <c r="B125" s="375"/>
      <c r="C125" s="375"/>
      <c r="D125" s="375"/>
      <c r="E125" s="375"/>
      <c r="F125" s="375"/>
      <c r="G125" s="375"/>
      <c r="H125" s="377">
        <v>0</v>
      </c>
      <c r="I125" s="377"/>
      <c r="J125" s="377"/>
    </row>
    <row r="126" spans="1:10" ht="14.25" customHeight="1">
      <c r="A126" s="375"/>
      <c r="B126" s="375"/>
      <c r="C126" s="375"/>
      <c r="D126" s="375"/>
      <c r="E126" s="375"/>
      <c r="F126" s="375"/>
      <c r="G126" s="375"/>
      <c r="H126" s="394"/>
      <c r="I126" s="395"/>
      <c r="J126" s="395"/>
    </row>
    <row r="127" spans="1:10" ht="14.25" hidden="1" customHeight="1">
      <c r="H127" s="163"/>
      <c r="I127" s="163"/>
      <c r="J127" s="163"/>
    </row>
    <row r="128" spans="1:10" ht="14.25" customHeight="1">
      <c r="E128" s="393" t="s">
        <v>122</v>
      </c>
      <c r="F128" s="393"/>
      <c r="G128" s="393"/>
      <c r="H128" s="396">
        <f>H124+H125</f>
        <v>10000000</v>
      </c>
      <c r="I128" s="397"/>
      <c r="J128" s="397"/>
    </row>
    <row r="129" spans="1:12" ht="5.0999999999999996" customHeight="1">
      <c r="H129" s="164"/>
      <c r="I129" s="164"/>
      <c r="J129" s="164"/>
    </row>
    <row r="130" spans="1:12" ht="14.25" customHeight="1">
      <c r="A130" s="407" t="s">
        <v>130</v>
      </c>
      <c r="B130" s="407"/>
      <c r="C130" s="407"/>
      <c r="D130" s="407"/>
      <c r="E130" s="407"/>
      <c r="F130" s="407"/>
      <c r="G130" s="407"/>
      <c r="H130" s="411">
        <f>H116+H119</f>
        <v>96842116.75</v>
      </c>
      <c r="I130" s="412"/>
      <c r="J130" s="412"/>
    </row>
    <row r="131" spans="1:12" ht="14.25" customHeight="1" thickBot="1">
      <c r="A131" s="407" t="s">
        <v>131</v>
      </c>
      <c r="B131" s="407"/>
      <c r="C131" s="407"/>
      <c r="D131" s="407"/>
      <c r="E131" s="407"/>
      <c r="F131" s="407"/>
      <c r="G131" s="407"/>
      <c r="H131" s="413">
        <f>H130-H128</f>
        <v>86842116.75</v>
      </c>
      <c r="I131" s="414"/>
      <c r="J131" s="414"/>
      <c r="L131" s="141" t="s">
        <v>142</v>
      </c>
    </row>
    <row r="132" spans="1:12" ht="14.25" customHeight="1">
      <c r="A132" s="221"/>
      <c r="B132" s="221"/>
      <c r="C132" s="221"/>
      <c r="D132" s="221"/>
      <c r="E132" s="221"/>
      <c r="F132" s="221"/>
      <c r="G132" s="221"/>
      <c r="H132" s="178"/>
      <c r="I132" s="100"/>
      <c r="J132" s="100"/>
    </row>
    <row r="133" spans="1:12" ht="14.25" customHeight="1">
      <c r="A133" s="221"/>
      <c r="B133" s="221"/>
      <c r="C133" s="221"/>
      <c r="D133" s="221"/>
      <c r="E133" s="221"/>
      <c r="F133" s="221"/>
      <c r="G133" s="221"/>
      <c r="H133" s="178"/>
      <c r="I133" s="100"/>
      <c r="J133" s="100"/>
    </row>
    <row r="134" spans="1:12" ht="14.25" customHeight="1">
      <c r="A134" s="221"/>
      <c r="B134" s="221"/>
      <c r="C134" s="221"/>
      <c r="D134" s="221"/>
      <c r="E134" s="221"/>
      <c r="F134" s="221"/>
      <c r="G134" s="221"/>
      <c r="H134" s="178"/>
      <c r="I134" s="100"/>
      <c r="J134" s="100"/>
    </row>
    <row r="135" spans="1:12" ht="14.25" customHeight="1" thickBot="1">
      <c r="A135" s="193"/>
      <c r="B135" s="193"/>
      <c r="C135" s="193"/>
      <c r="D135" s="193"/>
      <c r="E135" s="193"/>
      <c r="F135" s="193"/>
      <c r="G135" s="193"/>
      <c r="H135" s="178"/>
      <c r="I135" s="100"/>
      <c r="J135" s="100"/>
    </row>
    <row r="136" spans="1:12" s="162" customFormat="1" ht="20.100000000000001" customHeight="1" thickBot="1">
      <c r="A136" s="378" t="s">
        <v>123</v>
      </c>
      <c r="B136" s="379"/>
      <c r="C136" s="379"/>
      <c r="D136" s="379"/>
      <c r="E136" s="379"/>
      <c r="F136" s="379"/>
      <c r="G136" s="379"/>
      <c r="H136" s="379"/>
      <c r="I136" s="379"/>
      <c r="J136" s="380"/>
      <c r="L136" s="162" t="s">
        <v>96</v>
      </c>
    </row>
    <row r="137" spans="1:12" ht="14.25" customHeight="1">
      <c r="A137" s="148"/>
      <c r="B137" s="144"/>
      <c r="C137" s="144"/>
      <c r="D137" s="144"/>
      <c r="E137" s="144"/>
      <c r="F137" s="144"/>
      <c r="G137" s="144"/>
      <c r="H137" s="144"/>
      <c r="I137" s="144"/>
      <c r="J137" s="149"/>
    </row>
    <row r="138" spans="1:12" ht="14.25" customHeight="1">
      <c r="A138" s="148"/>
      <c r="B138" s="144"/>
      <c r="C138" s="144"/>
      <c r="D138" s="144"/>
      <c r="E138" s="144"/>
      <c r="F138" s="144"/>
      <c r="G138" s="144"/>
      <c r="H138" s="144"/>
      <c r="I138" s="144"/>
      <c r="J138" s="149"/>
    </row>
    <row r="139" spans="1:12" ht="14.25" customHeight="1">
      <c r="A139" s="148"/>
      <c r="B139" s="416">
        <f>H131-H121</f>
        <v>76842116.75</v>
      </c>
      <c r="C139" s="391"/>
      <c r="D139" s="391"/>
      <c r="E139" s="370" t="s">
        <v>12</v>
      </c>
      <c r="F139" s="372">
        <v>1</v>
      </c>
      <c r="G139" s="373">
        <f>B139/B140*F139</f>
        <v>1.346654342244771</v>
      </c>
      <c r="H139" s="144"/>
      <c r="I139" s="144"/>
      <c r="J139" s="149"/>
    </row>
    <row r="140" spans="1:12" ht="14.25" customHeight="1" thickBot="1">
      <c r="A140" s="148"/>
      <c r="B140" s="405">
        <f>I107+E175</f>
        <v>57061500</v>
      </c>
      <c r="C140" s="406"/>
      <c r="D140" s="406"/>
      <c r="E140" s="370"/>
      <c r="F140" s="372"/>
      <c r="G140" s="374"/>
      <c r="H140" s="144"/>
      <c r="I140" s="144"/>
      <c r="J140" s="149"/>
    </row>
    <row r="141" spans="1:12" ht="14.25" customHeight="1" thickBot="1">
      <c r="A141" s="150"/>
      <c r="B141" s="151"/>
      <c r="C141" s="151"/>
      <c r="D141" s="151"/>
      <c r="E141" s="152"/>
      <c r="F141" s="152"/>
      <c r="G141" s="152"/>
      <c r="H141" s="152"/>
      <c r="I141" s="152"/>
      <c r="J141" s="153"/>
    </row>
    <row r="142" spans="1:12" ht="14.25" customHeight="1">
      <c r="A142" s="144"/>
      <c r="B142" s="207"/>
      <c r="C142" s="207"/>
      <c r="D142" s="207"/>
      <c r="E142" s="144"/>
      <c r="F142" s="144"/>
      <c r="G142" s="144"/>
      <c r="H142" s="144"/>
      <c r="I142" s="144"/>
      <c r="J142" s="144"/>
    </row>
    <row r="143" spans="1:12" ht="14.25" customHeight="1">
      <c r="A143" s="144"/>
      <c r="B143" s="216"/>
      <c r="C143" s="216"/>
      <c r="D143" s="216"/>
      <c r="E143" s="144"/>
      <c r="F143" s="144"/>
      <c r="G143" s="144"/>
      <c r="H143" s="144"/>
      <c r="I143" s="144"/>
      <c r="J143" s="144"/>
    </row>
    <row r="144" spans="1:12" ht="14.25" customHeight="1">
      <c r="A144" s="144"/>
      <c r="B144" s="208"/>
      <c r="C144" s="208"/>
      <c r="D144" s="208"/>
      <c r="E144" s="144"/>
      <c r="F144" s="144"/>
      <c r="G144" s="144"/>
      <c r="H144" s="144"/>
      <c r="I144" s="144"/>
      <c r="J144" s="144"/>
    </row>
    <row r="145" spans="1:13" ht="14.25" customHeight="1" thickBot="1">
      <c r="A145" s="144"/>
      <c r="B145" s="207"/>
      <c r="C145" s="207"/>
      <c r="D145" s="207"/>
      <c r="E145" s="144"/>
      <c r="F145" s="144"/>
      <c r="G145" s="144"/>
      <c r="H145" s="144"/>
      <c r="I145" s="144"/>
      <c r="J145" s="144"/>
    </row>
    <row r="146" spans="1:13" ht="14.25" customHeight="1">
      <c r="A146" s="381" t="s">
        <v>124</v>
      </c>
      <c r="B146" s="382"/>
      <c r="C146" s="382"/>
      <c r="D146" s="382"/>
      <c r="E146" s="382"/>
      <c r="F146" s="382"/>
      <c r="G146" s="382"/>
      <c r="H146" s="382"/>
      <c r="I146" s="382"/>
      <c r="J146" s="383"/>
    </row>
    <row r="147" spans="1:13" ht="14.25" customHeight="1" thickBot="1">
      <c r="A147" s="384"/>
      <c r="B147" s="385"/>
      <c r="C147" s="385"/>
      <c r="D147" s="385"/>
      <c r="E147" s="385"/>
      <c r="F147" s="385"/>
      <c r="G147" s="385"/>
      <c r="H147" s="385"/>
      <c r="I147" s="385"/>
      <c r="J147" s="386"/>
    </row>
    <row r="148" spans="1:13" ht="15.95" customHeight="1" thickBot="1">
      <c r="A148" s="415" t="s">
        <v>145</v>
      </c>
      <c r="B148" s="415"/>
    </row>
    <row r="149" spans="1:13" ht="3" customHeight="1">
      <c r="A149" s="196"/>
      <c r="B149" s="194"/>
      <c r="C149" s="195"/>
    </row>
    <row r="150" spans="1:13" ht="15.95" customHeight="1">
      <c r="A150" s="403" t="s">
        <v>147</v>
      </c>
      <c r="B150" s="403"/>
      <c r="C150" s="402" t="s">
        <v>192</v>
      </c>
      <c r="D150" s="402"/>
      <c r="E150" s="402"/>
      <c r="F150" s="402"/>
      <c r="G150" s="402"/>
      <c r="H150" s="402"/>
      <c r="I150" s="402"/>
      <c r="J150" s="402"/>
    </row>
    <row r="151" spans="1:13" s="199" customFormat="1" ht="15.95" customHeight="1">
      <c r="A151" s="418" t="s">
        <v>144</v>
      </c>
      <c r="B151" s="418"/>
      <c r="C151" s="418" t="s">
        <v>188</v>
      </c>
      <c r="D151" s="418"/>
      <c r="E151" s="418"/>
      <c r="F151" s="418"/>
      <c r="G151" s="418"/>
      <c r="H151" s="418"/>
      <c r="I151" s="418"/>
      <c r="J151" s="418"/>
    </row>
    <row r="152" spans="1:13" s="199" customFormat="1" ht="15.95" customHeight="1">
      <c r="A152" s="197"/>
      <c r="B152" s="197"/>
      <c r="C152" s="198"/>
      <c r="D152" s="198"/>
      <c r="E152" s="200"/>
      <c r="F152" s="200"/>
      <c r="G152" s="201"/>
      <c r="H152" s="201"/>
      <c r="I152" s="201"/>
      <c r="J152" s="201"/>
    </row>
    <row r="153" spans="1:13" ht="15.95" customHeight="1" thickBot="1">
      <c r="A153" s="157" t="s">
        <v>163</v>
      </c>
      <c r="B153" s="99"/>
      <c r="C153" s="99"/>
      <c r="D153" s="387">
        <v>300000000</v>
      </c>
      <c r="E153" s="387"/>
      <c r="F153" s="99"/>
      <c r="G153" s="389" t="s">
        <v>125</v>
      </c>
      <c r="H153" s="389"/>
      <c r="I153" s="389"/>
      <c r="J153" s="389"/>
    </row>
    <row r="154" spans="1:13" ht="15.95" customHeight="1">
      <c r="A154" s="157" t="s">
        <v>162</v>
      </c>
      <c r="B154" s="144"/>
      <c r="C154" s="144"/>
      <c r="D154" s="144">
        <v>75</v>
      </c>
      <c r="E154" s="144" t="s">
        <v>1</v>
      </c>
      <c r="F154" s="144"/>
      <c r="G154" s="390"/>
      <c r="H154" s="391"/>
      <c r="I154" s="391"/>
      <c r="J154" s="392"/>
    </row>
    <row r="155" spans="1:13" ht="15.95" customHeight="1" thickBot="1">
      <c r="A155" s="203" t="s">
        <v>143</v>
      </c>
      <c r="B155" s="144"/>
      <c r="C155" s="144"/>
      <c r="D155" s="388">
        <f>D153*D154/100</f>
        <v>225000000</v>
      </c>
      <c r="E155" s="388"/>
      <c r="F155" s="144"/>
      <c r="G155" s="401"/>
      <c r="H155" s="364"/>
      <c r="I155" s="364"/>
      <c r="J155" s="365"/>
    </row>
    <row r="156" spans="1:13" ht="15.95" customHeight="1">
      <c r="A156" s="211" t="s">
        <v>164</v>
      </c>
      <c r="B156" s="211"/>
      <c r="C156" s="212"/>
      <c r="D156" s="213"/>
      <c r="E156" s="213"/>
      <c r="F156" s="211"/>
      <c r="G156" s="214"/>
      <c r="H156" s="209"/>
      <c r="I156" s="209"/>
      <c r="J156" s="209"/>
    </row>
    <row r="157" spans="1:13" ht="15.95" customHeight="1">
      <c r="A157" s="211" t="s">
        <v>165</v>
      </c>
      <c r="B157" s="211"/>
      <c r="C157" s="212"/>
      <c r="D157" s="213"/>
      <c r="E157" s="213"/>
      <c r="F157" s="211"/>
      <c r="G157" s="215"/>
      <c r="H157" s="210"/>
      <c r="I157" s="210"/>
      <c r="J157" s="210"/>
    </row>
    <row r="158" spans="1:13" ht="20.100000000000001" customHeight="1">
      <c r="A158" s="202"/>
      <c r="B158" s="202"/>
      <c r="C158" s="202"/>
      <c r="D158" s="202"/>
      <c r="E158" s="202"/>
      <c r="F158" s="202"/>
      <c r="G158" s="202"/>
      <c r="H158" s="202"/>
      <c r="I158" s="202"/>
      <c r="J158" s="202"/>
      <c r="K158" s="158"/>
      <c r="L158" s="158"/>
      <c r="M158" s="158"/>
    </row>
    <row r="159" spans="1:13" ht="15.95" customHeight="1">
      <c r="A159" s="202"/>
      <c r="B159" s="202"/>
      <c r="C159" s="202"/>
      <c r="D159" s="202"/>
      <c r="E159" s="202"/>
      <c r="F159" s="202"/>
      <c r="G159" s="202"/>
      <c r="H159" s="202"/>
      <c r="I159" s="202"/>
      <c r="J159" s="202"/>
      <c r="K159" s="159"/>
      <c r="L159" s="159"/>
      <c r="M159" s="159"/>
    </row>
    <row r="160" spans="1:13" ht="15.95" customHeight="1">
      <c r="A160" s="202"/>
      <c r="B160" s="202"/>
      <c r="C160" s="202"/>
      <c r="D160" s="202"/>
      <c r="E160" s="202"/>
      <c r="F160" s="202"/>
      <c r="G160" s="202"/>
      <c r="H160" s="202"/>
      <c r="I160" s="202"/>
      <c r="J160" s="202"/>
      <c r="K160" s="160"/>
      <c r="L160" s="160"/>
      <c r="M160" s="160"/>
    </row>
    <row r="161" spans="1:13" ht="15.95" customHeight="1">
      <c r="A161" s="202"/>
      <c r="B161" s="202"/>
      <c r="C161" s="202"/>
      <c r="D161" s="202"/>
      <c r="E161" s="202"/>
      <c r="F161" s="202"/>
      <c r="G161" s="202"/>
      <c r="H161" s="202"/>
      <c r="I161" s="202"/>
      <c r="J161" s="202"/>
      <c r="K161" s="160"/>
      <c r="L161" s="160"/>
      <c r="M161" s="160"/>
    </row>
    <row r="162" spans="1:13" ht="14.25" customHeight="1">
      <c r="A162" s="202"/>
      <c r="B162" s="202"/>
      <c r="C162" s="202"/>
      <c r="D162" s="202"/>
      <c r="E162" s="202"/>
      <c r="F162" s="202"/>
      <c r="G162" s="202"/>
      <c r="H162" s="202"/>
      <c r="I162" s="202"/>
      <c r="J162" s="202"/>
      <c r="K162" s="161"/>
      <c r="L162" s="161"/>
      <c r="M162" s="161"/>
    </row>
    <row r="163" spans="1:13" ht="14.25" customHeight="1">
      <c r="A163" s="181"/>
      <c r="B163" s="181"/>
      <c r="C163" s="181"/>
      <c r="D163" s="181"/>
      <c r="E163" s="181"/>
      <c r="F163" s="181"/>
      <c r="G163" s="181"/>
      <c r="H163" s="181"/>
      <c r="I163" s="181"/>
      <c r="J163" s="181"/>
      <c r="K163" s="161"/>
      <c r="L163" s="161"/>
      <c r="M163" s="161"/>
    </row>
    <row r="164" spans="1:13" ht="14.25" customHeight="1">
      <c r="A164" s="181"/>
      <c r="B164" s="181"/>
      <c r="C164" s="181"/>
      <c r="D164" s="181"/>
      <c r="E164" s="181"/>
      <c r="F164" s="181"/>
      <c r="G164" s="181"/>
      <c r="H164" s="181"/>
      <c r="I164" s="181"/>
      <c r="J164" s="181"/>
      <c r="K164" s="161"/>
      <c r="L164" s="161"/>
      <c r="M164" s="161"/>
    </row>
    <row r="165" spans="1:13" ht="14.25" customHeight="1">
      <c r="A165" s="181"/>
      <c r="B165" s="181"/>
      <c r="C165" s="181"/>
      <c r="D165" s="181"/>
      <c r="E165" s="181"/>
      <c r="F165" s="181"/>
      <c r="G165" s="181"/>
      <c r="H165" s="181"/>
      <c r="I165" s="181"/>
      <c r="J165" s="181"/>
      <c r="K165" s="161"/>
      <c r="L165" s="161"/>
      <c r="M165" s="161"/>
    </row>
    <row r="166" spans="1:13" ht="14.25" customHeight="1">
      <c r="A166" s="181"/>
      <c r="B166" s="181"/>
      <c r="C166" s="181"/>
      <c r="D166" s="181"/>
      <c r="E166" s="181"/>
      <c r="F166" s="181"/>
      <c r="G166" s="181"/>
      <c r="H166" s="181"/>
      <c r="I166" s="181"/>
      <c r="J166" s="181"/>
      <c r="K166" s="161"/>
      <c r="L166" s="161"/>
      <c r="M166" s="161"/>
    </row>
    <row r="167" spans="1:13" ht="14.25" customHeight="1"/>
    <row r="171" spans="1:13">
      <c r="L171" s="204"/>
    </row>
    <row r="172" spans="1:13">
      <c r="L172" s="141" t="s">
        <v>138</v>
      </c>
    </row>
    <row r="175" spans="1:13" ht="15" customHeight="1" thickBot="1">
      <c r="A175" s="180" t="s">
        <v>132</v>
      </c>
      <c r="B175" s="180"/>
      <c r="C175" s="180"/>
      <c r="D175" s="180"/>
      <c r="E175" s="371">
        <v>9250000</v>
      </c>
      <c r="F175" s="371"/>
    </row>
    <row r="176" spans="1:13" ht="15" customHeight="1"/>
    <row r="177" spans="1:13" ht="15" customHeight="1"/>
    <row r="178" spans="1:13" ht="14.85" customHeight="1">
      <c r="A178" s="145"/>
      <c r="B178" s="145"/>
      <c r="C178" s="145"/>
      <c r="D178" s="146"/>
      <c r="E178" s="146"/>
      <c r="F178" s="147"/>
      <c r="G178" s="144"/>
      <c r="H178" s="144"/>
    </row>
    <row r="179" spans="1:13" ht="14.85" customHeight="1">
      <c r="A179" s="145" t="s">
        <v>189</v>
      </c>
      <c r="B179" s="145"/>
      <c r="C179" s="145"/>
      <c r="D179" s="146"/>
      <c r="E179" s="146"/>
      <c r="F179" s="147"/>
      <c r="G179" s="145"/>
      <c r="H179" s="145" t="s">
        <v>191</v>
      </c>
      <c r="I179" s="205"/>
    </row>
    <row r="180" spans="1:13" ht="14.85" customHeight="1">
      <c r="A180" s="145" t="s">
        <v>146</v>
      </c>
      <c r="B180" s="145"/>
      <c r="C180" s="145"/>
      <c r="D180" s="146"/>
      <c r="E180" s="146"/>
      <c r="F180" s="147" t="s">
        <v>96</v>
      </c>
      <c r="G180" s="145"/>
      <c r="H180" s="145" t="s">
        <v>64</v>
      </c>
      <c r="I180" s="205"/>
    </row>
    <row r="181" spans="1:13" ht="14.85" customHeight="1"/>
    <row r="182" spans="1:13" ht="14.85" customHeight="1"/>
    <row r="183" spans="1:13" ht="14.85" customHeight="1"/>
    <row r="184" spans="1:13" ht="14.85" customHeight="1"/>
    <row r="185" spans="1:13" s="165" customFormat="1" ht="18" customHeight="1" thickBot="1">
      <c r="A185" s="166" t="s">
        <v>47</v>
      </c>
      <c r="B185" s="167"/>
      <c r="H185" s="166" t="s">
        <v>73</v>
      </c>
      <c r="I185" s="166"/>
    </row>
    <row r="186" spans="1:13" ht="14.85" customHeight="1"/>
    <row r="187" spans="1:13" ht="14.85" customHeight="1">
      <c r="A187" s="398" t="s">
        <v>30</v>
      </c>
      <c r="B187" s="399"/>
      <c r="C187" s="399"/>
      <c r="D187" s="399"/>
      <c r="E187" s="399"/>
      <c r="F187" s="399"/>
      <c r="G187" s="399"/>
      <c r="H187" s="399"/>
      <c r="I187" s="399"/>
      <c r="J187" s="400"/>
      <c r="K187" s="169"/>
      <c r="L187" s="169"/>
      <c r="M187" s="169"/>
    </row>
    <row r="188" spans="1:13" ht="14.85" customHeight="1">
      <c r="A188" s="190"/>
      <c r="B188" s="191"/>
      <c r="C188" s="191"/>
      <c r="D188" s="191"/>
      <c r="E188" s="191"/>
      <c r="F188" s="191"/>
      <c r="G188" s="191"/>
      <c r="H188" s="191"/>
      <c r="I188" s="191"/>
      <c r="J188" s="192"/>
      <c r="K188" s="169"/>
      <c r="L188" s="169"/>
      <c r="M188" s="169"/>
    </row>
    <row r="189" spans="1:13" ht="14.85" customHeight="1">
      <c r="A189" s="170"/>
      <c r="B189" s="169"/>
      <c r="C189" s="169"/>
      <c r="D189" s="169"/>
      <c r="E189" s="169"/>
      <c r="F189" s="169"/>
      <c r="G189" s="169"/>
      <c r="H189" s="169"/>
      <c r="I189" s="169"/>
      <c r="J189" s="171"/>
      <c r="K189" s="8"/>
      <c r="L189" s="8"/>
      <c r="M189" s="8"/>
    </row>
    <row r="190" spans="1:13" ht="14.85" customHeight="1">
      <c r="A190" s="170"/>
      <c r="B190" s="169"/>
      <c r="C190" s="169"/>
      <c r="D190" s="169"/>
      <c r="E190" s="169"/>
      <c r="F190" s="169"/>
      <c r="G190" s="169"/>
      <c r="H190" s="169"/>
      <c r="I190" s="169"/>
      <c r="J190" s="171"/>
      <c r="K190" s="8"/>
      <c r="L190" s="8"/>
      <c r="M190" s="8"/>
    </row>
    <row r="191" spans="1:13" ht="14.85" customHeight="1">
      <c r="A191" s="170"/>
      <c r="B191" s="169"/>
      <c r="C191" s="169"/>
      <c r="D191" s="169"/>
      <c r="E191" s="169"/>
      <c r="F191" s="169"/>
      <c r="G191" s="169"/>
      <c r="H191" s="169"/>
      <c r="I191" s="169"/>
      <c r="J191" s="171"/>
      <c r="K191" s="8"/>
      <c r="L191" s="8"/>
      <c r="M191" s="8"/>
    </row>
    <row r="192" spans="1:13" ht="14.85" customHeight="1">
      <c r="A192" s="170"/>
      <c r="B192" s="169"/>
      <c r="C192" s="169"/>
      <c r="D192" s="169"/>
      <c r="E192" s="169"/>
      <c r="F192" s="169"/>
      <c r="G192" s="169"/>
      <c r="H192" s="169"/>
      <c r="I192" s="169"/>
      <c r="J192" s="171"/>
      <c r="K192" s="8"/>
      <c r="L192" s="8"/>
      <c r="M192" s="8"/>
    </row>
    <row r="193" spans="1:13" ht="15" customHeight="1">
      <c r="A193" s="172"/>
      <c r="B193" s="173"/>
      <c r="C193" s="173"/>
      <c r="D193" s="173"/>
      <c r="E193" s="173"/>
      <c r="F193" s="173"/>
      <c r="G193" s="173"/>
      <c r="H193" s="173"/>
      <c r="I193" s="173"/>
      <c r="J193" s="174"/>
      <c r="K193" s="8"/>
      <c r="L193" s="8"/>
      <c r="M193" s="8"/>
    </row>
    <row r="195" spans="1:13">
      <c r="A195" s="144"/>
      <c r="B195" s="144"/>
      <c r="C195" s="144"/>
      <c r="D195" s="144"/>
      <c r="E195" s="144"/>
      <c r="F195" s="144"/>
      <c r="G195" s="144"/>
      <c r="H195" s="144"/>
      <c r="I195" s="144"/>
      <c r="J195" s="144"/>
    </row>
    <row r="196" spans="1:13">
      <c r="A196" s="144"/>
      <c r="B196" s="144"/>
      <c r="C196" s="144"/>
      <c r="D196" s="144"/>
      <c r="E196" s="144"/>
      <c r="F196" s="144"/>
      <c r="G196" s="144"/>
      <c r="H196" s="144"/>
      <c r="I196" s="144"/>
      <c r="J196" s="144"/>
    </row>
    <row r="197" spans="1:13" ht="15" customHeight="1">
      <c r="A197" s="370"/>
      <c r="B197" s="370"/>
      <c r="C197" s="370"/>
      <c r="D197" s="370"/>
      <c r="E197" s="370"/>
      <c r="F197" s="370"/>
      <c r="G197" s="370"/>
      <c r="H197" s="370"/>
      <c r="I197" s="370"/>
      <c r="J197" s="370"/>
    </row>
    <row r="198" spans="1:13">
      <c r="A198" s="144"/>
      <c r="B198" s="144"/>
      <c r="C198" s="144"/>
      <c r="D198" s="144"/>
      <c r="E198" s="144"/>
      <c r="F198" s="144"/>
      <c r="G198" s="144"/>
      <c r="H198" s="144"/>
      <c r="I198" s="144"/>
      <c r="J198" s="144"/>
    </row>
    <row r="199" spans="1:13">
      <c r="A199" s="144"/>
      <c r="B199" s="144"/>
      <c r="C199" s="144"/>
      <c r="D199" s="144"/>
      <c r="E199" s="144"/>
      <c r="F199" s="144"/>
      <c r="G199" s="144"/>
      <c r="H199" s="144"/>
      <c r="I199" s="144"/>
      <c r="J199" s="144"/>
      <c r="K199" s="144"/>
      <c r="L199" s="144"/>
    </row>
    <row r="200" spans="1:13">
      <c r="A200" s="144"/>
      <c r="B200" s="144"/>
      <c r="C200" s="144"/>
      <c r="D200" s="144"/>
      <c r="E200" s="144"/>
      <c r="F200" s="144"/>
      <c r="G200" s="144"/>
      <c r="H200" s="144"/>
      <c r="I200" s="144"/>
      <c r="J200" s="144"/>
      <c r="K200" s="144"/>
      <c r="L200" s="144"/>
    </row>
    <row r="201" spans="1:13">
      <c r="A201" s="144"/>
      <c r="B201" s="144"/>
      <c r="C201" s="144"/>
      <c r="D201" s="144"/>
      <c r="E201" s="144"/>
      <c r="F201" s="144"/>
      <c r="G201" s="144"/>
      <c r="H201" s="144"/>
      <c r="I201" s="144"/>
      <c r="J201" s="144"/>
      <c r="K201" s="144"/>
      <c r="L201" s="144"/>
    </row>
    <row r="202" spans="1:13">
      <c r="A202" s="144"/>
      <c r="B202" s="144"/>
      <c r="C202" s="144"/>
      <c r="D202" s="144"/>
      <c r="E202" s="144"/>
      <c r="F202" s="144"/>
      <c r="G202" s="144"/>
      <c r="H202" s="144"/>
      <c r="I202" s="144"/>
      <c r="J202" s="144"/>
      <c r="K202" s="144"/>
      <c r="L202" s="144"/>
    </row>
    <row r="203" spans="1:13">
      <c r="A203" s="144"/>
      <c r="B203" s="144"/>
      <c r="C203" s="144"/>
      <c r="D203" s="144"/>
      <c r="E203" s="144"/>
      <c r="F203" s="144"/>
      <c r="G203" s="144"/>
      <c r="H203" s="144"/>
      <c r="I203" s="144"/>
      <c r="J203" s="144"/>
      <c r="K203" s="144"/>
      <c r="L203" s="144"/>
    </row>
    <row r="204" spans="1:13">
      <c r="A204" s="144"/>
      <c r="B204" s="144"/>
      <c r="C204" s="144"/>
      <c r="D204" s="144"/>
      <c r="E204" s="144"/>
      <c r="F204" s="144"/>
      <c r="G204" s="144"/>
      <c r="H204" s="144"/>
      <c r="I204" s="144"/>
      <c r="J204" s="144"/>
      <c r="K204" s="144" t="s">
        <v>96</v>
      </c>
      <c r="L204" s="144"/>
    </row>
    <row r="205" spans="1:13">
      <c r="A205" s="144"/>
      <c r="B205" s="144"/>
      <c r="C205" s="144"/>
      <c r="D205" s="144"/>
      <c r="E205" s="144"/>
      <c r="F205" s="144"/>
      <c r="G205" s="144"/>
      <c r="H205" s="144"/>
      <c r="I205" s="144"/>
      <c r="J205" s="144"/>
      <c r="K205" s="144"/>
      <c r="L205" s="144"/>
    </row>
    <row r="206" spans="1:13">
      <c r="A206" s="144"/>
      <c r="B206" s="144"/>
      <c r="C206" s="144"/>
      <c r="D206" s="144"/>
      <c r="E206" s="144"/>
      <c r="F206" s="144"/>
      <c r="G206" s="144"/>
      <c r="H206" s="144"/>
      <c r="I206" s="144"/>
      <c r="J206" s="144"/>
      <c r="K206" s="144"/>
      <c r="L206" s="144"/>
    </row>
    <row r="207" spans="1:13">
      <c r="A207" s="144"/>
      <c r="B207" s="144"/>
      <c r="C207" s="144"/>
      <c r="D207" s="144"/>
      <c r="E207" s="144"/>
      <c r="F207" s="144"/>
      <c r="G207" s="144"/>
      <c r="H207" s="144"/>
      <c r="I207" s="144"/>
      <c r="J207" s="144"/>
      <c r="K207" s="144"/>
      <c r="L207" s="144"/>
    </row>
    <row r="208" spans="1:13">
      <c r="A208" s="144"/>
      <c r="B208" s="144"/>
      <c r="C208" s="144"/>
      <c r="D208" s="144"/>
      <c r="E208" s="144"/>
      <c r="F208" s="144"/>
      <c r="G208" s="144"/>
      <c r="H208" s="144"/>
      <c r="I208" s="144"/>
      <c r="J208" s="144"/>
      <c r="K208" s="144"/>
      <c r="L208" s="144"/>
    </row>
    <row r="209" spans="1:12">
      <c r="A209" s="144"/>
      <c r="B209" s="144"/>
      <c r="C209" s="144"/>
      <c r="D209" s="144"/>
      <c r="E209" s="144"/>
      <c r="F209" s="144"/>
      <c r="G209" s="144"/>
      <c r="H209" s="144"/>
      <c r="I209" s="144"/>
      <c r="J209" s="144"/>
      <c r="K209" s="144"/>
      <c r="L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c r="K309" s="144"/>
      <c r="L309" s="144"/>
    </row>
    <row r="310" spans="1:12">
      <c r="A310" s="144"/>
      <c r="B310" s="144"/>
      <c r="C310" s="144"/>
      <c r="D310" s="144"/>
      <c r="E310" s="144"/>
      <c r="F310" s="144"/>
      <c r="G310" s="144"/>
      <c r="H310" s="144"/>
      <c r="I310" s="144"/>
      <c r="J310" s="144"/>
      <c r="K310" s="144"/>
      <c r="L310" s="144"/>
    </row>
    <row r="311" spans="1:12">
      <c r="A311" s="144"/>
      <c r="B311" s="144"/>
      <c r="C311" s="144"/>
      <c r="D311" s="144"/>
      <c r="E311" s="144"/>
      <c r="F311" s="144"/>
      <c r="G311" s="144"/>
      <c r="H311" s="144"/>
      <c r="I311" s="144"/>
      <c r="J311" s="144"/>
      <c r="K311" s="144"/>
      <c r="L311" s="144"/>
    </row>
    <row r="312" spans="1:12">
      <c r="A312" s="144"/>
      <c r="B312" s="144"/>
      <c r="C312" s="144"/>
      <c r="D312" s="144"/>
      <c r="E312" s="144"/>
      <c r="F312" s="144"/>
      <c r="G312" s="144"/>
      <c r="H312" s="144"/>
      <c r="I312" s="144"/>
      <c r="J312" s="144"/>
    </row>
    <row r="313" spans="1:12">
      <c r="A313" s="144"/>
      <c r="B313" s="144"/>
      <c r="C313" s="144"/>
      <c r="D313" s="144"/>
      <c r="E313" s="144"/>
      <c r="F313" s="144"/>
      <c r="G313" s="144"/>
      <c r="H313" s="144"/>
      <c r="I313" s="144"/>
      <c r="J313" s="144"/>
    </row>
    <row r="314" spans="1:12">
      <c r="A314" s="144"/>
      <c r="B314" s="144"/>
      <c r="C314" s="144"/>
      <c r="D314" s="144"/>
      <c r="E314" s="144"/>
      <c r="F314" s="144"/>
      <c r="G314" s="144"/>
      <c r="H314" s="144"/>
      <c r="I314" s="144"/>
      <c r="J314" s="144"/>
    </row>
    <row r="315" spans="1:12">
      <c r="A315" s="144"/>
      <c r="B315" s="144"/>
      <c r="C315" s="144"/>
      <c r="D315" s="144"/>
      <c r="E315" s="144"/>
      <c r="F315" s="144"/>
      <c r="G315" s="144"/>
      <c r="H315" s="144"/>
      <c r="I315" s="144"/>
      <c r="J315" s="144"/>
    </row>
    <row r="316" spans="1:12">
      <c r="A316" s="144"/>
      <c r="B316" s="144"/>
      <c r="C316" s="144"/>
      <c r="D316" s="144"/>
      <c r="E316" s="144"/>
      <c r="F316" s="144"/>
      <c r="G316" s="144"/>
      <c r="H316" s="144"/>
      <c r="I316" s="144"/>
      <c r="J316" s="144"/>
    </row>
    <row r="317" spans="1:12">
      <c r="A317" s="144"/>
      <c r="B317" s="144"/>
      <c r="C317" s="144"/>
      <c r="D317" s="144"/>
      <c r="E317" s="144"/>
      <c r="F317" s="144"/>
      <c r="G317" s="144"/>
      <c r="H317" s="144"/>
      <c r="I317" s="144"/>
      <c r="J317" s="144"/>
    </row>
    <row r="318" spans="1:12">
      <c r="A318" s="144"/>
      <c r="B318" s="144"/>
      <c r="C318" s="144"/>
      <c r="D318" s="144"/>
      <c r="E318" s="144"/>
      <c r="F318" s="144"/>
      <c r="G318" s="144"/>
      <c r="H318" s="144"/>
      <c r="I318" s="144"/>
      <c r="J318" s="144"/>
    </row>
    <row r="319" spans="1:12">
      <c r="A319" s="144"/>
      <c r="B319" s="144"/>
      <c r="C319" s="144"/>
      <c r="D319" s="144"/>
      <c r="E319" s="144"/>
      <c r="F319" s="144"/>
      <c r="G319" s="144"/>
      <c r="H319" s="144"/>
      <c r="I319" s="144"/>
      <c r="J319" s="144"/>
    </row>
    <row r="320" spans="1:12">
      <c r="A320" s="144"/>
      <c r="B320" s="144"/>
      <c r="C320" s="144"/>
      <c r="D320" s="144"/>
      <c r="E320" s="144"/>
      <c r="F320" s="144"/>
      <c r="G320" s="144"/>
      <c r="H320" s="144"/>
      <c r="I320" s="144"/>
      <c r="J320" s="144"/>
    </row>
    <row r="321" spans="1:10">
      <c r="A321" s="144"/>
      <c r="B321" s="144"/>
      <c r="C321" s="144"/>
      <c r="D321" s="144"/>
      <c r="E321" s="144"/>
      <c r="F321" s="144"/>
      <c r="G321" s="144"/>
      <c r="H321" s="144"/>
      <c r="I321" s="144"/>
      <c r="J321" s="144"/>
    </row>
    <row r="322" spans="1:10">
      <c r="A322" s="144"/>
      <c r="B322" s="144"/>
      <c r="C322" s="144"/>
      <c r="D322" s="144"/>
      <c r="E322" s="144"/>
      <c r="F322" s="144"/>
      <c r="G322" s="144"/>
      <c r="H322" s="144"/>
      <c r="I322" s="144"/>
      <c r="J322" s="144"/>
    </row>
    <row r="323" spans="1:10">
      <c r="A323" s="144"/>
      <c r="B323" s="144"/>
      <c r="C323" s="144"/>
      <c r="D323" s="144"/>
      <c r="E323" s="144"/>
      <c r="F323" s="144"/>
      <c r="G323" s="144"/>
      <c r="H323" s="144"/>
      <c r="I323" s="144"/>
      <c r="J323" s="144"/>
    </row>
    <row r="324" spans="1:10">
      <c r="A324" s="144"/>
      <c r="B324" s="144"/>
      <c r="C324" s="144"/>
      <c r="D324" s="144"/>
      <c r="E324" s="144"/>
      <c r="F324" s="144"/>
      <c r="G324" s="144"/>
      <c r="H324" s="144"/>
      <c r="I324" s="144"/>
      <c r="J324" s="144"/>
    </row>
    <row r="325" spans="1:10">
      <c r="A325" s="144"/>
      <c r="B325" s="144"/>
      <c r="C325" s="144"/>
      <c r="D325" s="144"/>
      <c r="E325" s="144"/>
      <c r="F325" s="144"/>
      <c r="G325" s="144"/>
      <c r="H325" s="144"/>
      <c r="I325" s="144"/>
      <c r="J325" s="144"/>
    </row>
    <row r="326" spans="1:10">
      <c r="A326" s="144"/>
      <c r="B326" s="144"/>
      <c r="C326" s="144"/>
      <c r="D326" s="144"/>
      <c r="E326" s="144"/>
      <c r="F326" s="144"/>
      <c r="G326" s="144"/>
      <c r="H326" s="144"/>
      <c r="I326" s="144"/>
      <c r="J326" s="144"/>
    </row>
    <row r="327" spans="1:10">
      <c r="A327" s="144"/>
      <c r="B327" s="144"/>
      <c r="C327" s="144"/>
      <c r="D327" s="144"/>
      <c r="E327" s="144"/>
      <c r="F327" s="144"/>
      <c r="G327" s="144"/>
      <c r="H327" s="144"/>
      <c r="I327" s="144"/>
      <c r="J327" s="144"/>
    </row>
    <row r="328" spans="1:10">
      <c r="A328" s="144"/>
      <c r="B328" s="144"/>
      <c r="C328" s="144"/>
      <c r="D328" s="144"/>
      <c r="E328" s="144"/>
      <c r="F328" s="144"/>
      <c r="G328" s="144"/>
      <c r="H328" s="144"/>
      <c r="I328" s="144"/>
      <c r="J328" s="144"/>
    </row>
    <row r="329" spans="1:10">
      <c r="A329" s="144"/>
      <c r="B329" s="144"/>
      <c r="C329" s="144"/>
      <c r="D329" s="144"/>
      <c r="E329" s="144"/>
      <c r="F329" s="144"/>
      <c r="G329" s="144"/>
      <c r="H329" s="144"/>
      <c r="I329" s="144"/>
      <c r="J329" s="144"/>
    </row>
    <row r="330" spans="1:10">
      <c r="A330" s="144"/>
      <c r="B330" s="144"/>
      <c r="C330" s="144"/>
      <c r="D330" s="144"/>
      <c r="E330" s="144"/>
      <c r="F330" s="144"/>
      <c r="G330" s="144"/>
      <c r="H330" s="144"/>
      <c r="I330" s="144"/>
      <c r="J330" s="144"/>
    </row>
    <row r="331" spans="1:10">
      <c r="A331" s="144"/>
      <c r="B331" s="144"/>
      <c r="C331" s="144"/>
      <c r="D331" s="144"/>
      <c r="E331" s="144"/>
      <c r="F331" s="144"/>
      <c r="G331" s="144"/>
      <c r="H331" s="144"/>
      <c r="I331" s="144"/>
      <c r="J331" s="144"/>
    </row>
    <row r="332" spans="1:10">
      <c r="A332" s="144"/>
      <c r="B332" s="144"/>
      <c r="C332" s="144"/>
      <c r="D332" s="144"/>
      <c r="E332" s="144"/>
      <c r="F332" s="144"/>
      <c r="G332" s="144"/>
      <c r="H332" s="144"/>
      <c r="I332" s="144"/>
      <c r="J332" s="144"/>
    </row>
    <row r="333" spans="1:10">
      <c r="A333" s="144"/>
      <c r="B333" s="144"/>
      <c r="C333" s="144"/>
      <c r="D333" s="144"/>
      <c r="E333" s="144"/>
      <c r="F333" s="144"/>
      <c r="G333" s="144"/>
      <c r="H333" s="144"/>
      <c r="I333" s="144"/>
      <c r="J333" s="144"/>
    </row>
    <row r="334" spans="1:10">
      <c r="A334" s="144"/>
      <c r="B334" s="144"/>
      <c r="C334" s="144"/>
      <c r="D334" s="144"/>
      <c r="E334" s="144"/>
      <c r="F334" s="144"/>
      <c r="G334" s="144"/>
      <c r="H334" s="144"/>
      <c r="I334" s="144"/>
      <c r="J334" s="144"/>
    </row>
    <row r="335" spans="1:10">
      <c r="A335" s="144"/>
      <c r="B335" s="144"/>
      <c r="C335" s="144"/>
      <c r="D335" s="144"/>
      <c r="E335" s="144"/>
      <c r="F335" s="144"/>
      <c r="G335" s="144"/>
      <c r="H335" s="144"/>
      <c r="I335" s="144"/>
      <c r="J335" s="144"/>
    </row>
    <row r="336" spans="1:10">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row r="385" spans="1:10">
      <c r="A385" s="144"/>
      <c r="B385" s="144"/>
      <c r="C385" s="144"/>
      <c r="D385" s="144"/>
      <c r="E385" s="144"/>
      <c r="F385" s="144"/>
      <c r="G385" s="144"/>
      <c r="H385" s="144"/>
      <c r="I385" s="144"/>
      <c r="J385" s="144"/>
    </row>
    <row r="386" spans="1:10">
      <c r="A386" s="144"/>
      <c r="B386" s="144"/>
      <c r="C386" s="144"/>
      <c r="D386" s="144"/>
      <c r="E386" s="144"/>
      <c r="F386" s="144"/>
      <c r="G386" s="144"/>
      <c r="H386" s="144"/>
      <c r="I386" s="144"/>
      <c r="J386" s="144"/>
    </row>
    <row r="387" spans="1:10">
      <c r="A387" s="144"/>
      <c r="B387" s="144"/>
      <c r="C387" s="144"/>
      <c r="D387" s="144"/>
      <c r="E387" s="144"/>
      <c r="F387" s="144"/>
      <c r="G387" s="144"/>
      <c r="H387" s="144"/>
      <c r="I387" s="144"/>
      <c r="J387" s="144"/>
    </row>
  </sheetData>
  <mergeCells count="191">
    <mergeCell ref="A105:B105"/>
    <mergeCell ref="E105:F105"/>
    <mergeCell ref="G105:H105"/>
    <mergeCell ref="I105:J105"/>
    <mergeCell ref="A106:B106"/>
    <mergeCell ref="E106:F106"/>
    <mergeCell ref="G106:H106"/>
    <mergeCell ref="I106:J106"/>
    <mergeCell ref="A102:B102"/>
    <mergeCell ref="E102:F102"/>
    <mergeCell ref="G102:H102"/>
    <mergeCell ref="I102:J102"/>
    <mergeCell ref="A103:B103"/>
    <mergeCell ref="E103:F103"/>
    <mergeCell ref="G103:H103"/>
    <mergeCell ref="I103:J103"/>
    <mergeCell ref="A104:B104"/>
    <mergeCell ref="E104:F104"/>
    <mergeCell ref="G104:H104"/>
    <mergeCell ref="I104:J104"/>
    <mergeCell ref="A110:J110"/>
    <mergeCell ref="A111:C111"/>
    <mergeCell ref="H112:J112"/>
    <mergeCell ref="A112:G112"/>
    <mergeCell ref="F115:G115"/>
    <mergeCell ref="E116:G116"/>
    <mergeCell ref="H114:J114"/>
    <mergeCell ref="A96:B96"/>
    <mergeCell ref="E96:F96"/>
    <mergeCell ref="G96:H96"/>
    <mergeCell ref="I96:J96"/>
    <mergeCell ref="A97:B97"/>
    <mergeCell ref="E97:F97"/>
    <mergeCell ref="G97:H97"/>
    <mergeCell ref="I97:J97"/>
    <mergeCell ref="A98:B98"/>
    <mergeCell ref="E98:F98"/>
    <mergeCell ref="G98:H98"/>
    <mergeCell ref="I98:J98"/>
    <mergeCell ref="A99:B99"/>
    <mergeCell ref="E99:F99"/>
    <mergeCell ref="G99:H99"/>
    <mergeCell ref="I99:J99"/>
    <mergeCell ref="I101:J101"/>
    <mergeCell ref="F74:G74"/>
    <mergeCell ref="H74:J74"/>
    <mergeCell ref="F75:G75"/>
    <mergeCell ref="H75:J75"/>
    <mergeCell ref="F79:G79"/>
    <mergeCell ref="A84:B84"/>
    <mergeCell ref="A79:B79"/>
    <mergeCell ref="A75:B75"/>
    <mergeCell ref="C74:E74"/>
    <mergeCell ref="H81:J81"/>
    <mergeCell ref="F81:G81"/>
    <mergeCell ref="C81:E81"/>
    <mergeCell ref="A81:B81"/>
    <mergeCell ref="A76:B76"/>
    <mergeCell ref="C76:E76"/>
    <mergeCell ref="F76:G76"/>
    <mergeCell ref="H76:J76"/>
    <mergeCell ref="A74:B74"/>
    <mergeCell ref="A77:B77"/>
    <mergeCell ref="C77:E77"/>
    <mergeCell ref="F77:G77"/>
    <mergeCell ref="H77:J77"/>
    <mergeCell ref="A78:B78"/>
    <mergeCell ref="C75:E75"/>
    <mergeCell ref="A5:J6"/>
    <mergeCell ref="A19:J20"/>
    <mergeCell ref="C8:J8"/>
    <mergeCell ref="C9:J9"/>
    <mergeCell ref="C10:J10"/>
    <mergeCell ref="C11:J11"/>
    <mergeCell ref="C12:J12"/>
    <mergeCell ref="F73:J73"/>
    <mergeCell ref="A73:E73"/>
    <mergeCell ref="A72:J72"/>
    <mergeCell ref="C13:D13"/>
    <mergeCell ref="A17:B17"/>
    <mergeCell ref="C79:E79"/>
    <mergeCell ref="G85:H85"/>
    <mergeCell ref="I84:J84"/>
    <mergeCell ref="A85:B85"/>
    <mergeCell ref="A86:B86"/>
    <mergeCell ref="H79:J79"/>
    <mergeCell ref="I86:J86"/>
    <mergeCell ref="A90:B90"/>
    <mergeCell ref="E90:F90"/>
    <mergeCell ref="G90:H90"/>
    <mergeCell ref="I90:J90"/>
    <mergeCell ref="A83:J83"/>
    <mergeCell ref="E85:F85"/>
    <mergeCell ref="A89:B89"/>
    <mergeCell ref="E89:F89"/>
    <mergeCell ref="G89:H89"/>
    <mergeCell ref="I89:J89"/>
    <mergeCell ref="I85:J85"/>
    <mergeCell ref="E86:F86"/>
    <mergeCell ref="G86:H86"/>
    <mergeCell ref="A113:G113"/>
    <mergeCell ref="H113:J113"/>
    <mergeCell ref="F114:G114"/>
    <mergeCell ref="I107:J107"/>
    <mergeCell ref="A107:D107"/>
    <mergeCell ref="E84:H84"/>
    <mergeCell ref="G91:H91"/>
    <mergeCell ref="I91:J91"/>
    <mergeCell ref="E107:F107"/>
    <mergeCell ref="G107:H107"/>
    <mergeCell ref="A91:B91"/>
    <mergeCell ref="E91:F91"/>
    <mergeCell ref="A87:B87"/>
    <mergeCell ref="E87:F87"/>
    <mergeCell ref="G87:H87"/>
    <mergeCell ref="I87:J87"/>
    <mergeCell ref="A88:B88"/>
    <mergeCell ref="E88:F88"/>
    <mergeCell ref="G88:H88"/>
    <mergeCell ref="I88:J88"/>
    <mergeCell ref="A108:D108"/>
    <mergeCell ref="G92:H92"/>
    <mergeCell ref="I92:J92"/>
    <mergeCell ref="A93:B93"/>
    <mergeCell ref="G154:J154"/>
    <mergeCell ref="E128:G128"/>
    <mergeCell ref="H126:J126"/>
    <mergeCell ref="H128:J128"/>
    <mergeCell ref="A187:J187"/>
    <mergeCell ref="G155:J155"/>
    <mergeCell ref="C150:J150"/>
    <mergeCell ref="A150:B150"/>
    <mergeCell ref="H116:J116"/>
    <mergeCell ref="B140:D140"/>
    <mergeCell ref="A131:G131"/>
    <mergeCell ref="F119:G119"/>
    <mergeCell ref="A118:G118"/>
    <mergeCell ref="H121:J121"/>
    <mergeCell ref="H130:J130"/>
    <mergeCell ref="H131:J131"/>
    <mergeCell ref="A130:G130"/>
    <mergeCell ref="A148:B148"/>
    <mergeCell ref="B139:D139"/>
    <mergeCell ref="H118:J118"/>
    <mergeCell ref="H119:J119"/>
    <mergeCell ref="A117:C117"/>
    <mergeCell ref="C151:J151"/>
    <mergeCell ref="A151:B151"/>
    <mergeCell ref="C78:E78"/>
    <mergeCell ref="F78:G78"/>
    <mergeCell ref="H78:J78"/>
    <mergeCell ref="A80:B80"/>
    <mergeCell ref="C80:E80"/>
    <mergeCell ref="F80:G80"/>
    <mergeCell ref="H80:J80"/>
    <mergeCell ref="A197:J197"/>
    <mergeCell ref="E175:F175"/>
    <mergeCell ref="E139:E140"/>
    <mergeCell ref="F139:F140"/>
    <mergeCell ref="G139:G140"/>
    <mergeCell ref="A126:G126"/>
    <mergeCell ref="A123:C123"/>
    <mergeCell ref="H124:J124"/>
    <mergeCell ref="A124:G124"/>
    <mergeCell ref="A125:G125"/>
    <mergeCell ref="H125:J125"/>
    <mergeCell ref="A136:J136"/>
    <mergeCell ref="A146:J147"/>
    <mergeCell ref="D153:E153"/>
    <mergeCell ref="D155:E155"/>
    <mergeCell ref="G153:J153"/>
    <mergeCell ref="E92:F92"/>
    <mergeCell ref="A92:B92"/>
    <mergeCell ref="A100:B100"/>
    <mergeCell ref="E100:F100"/>
    <mergeCell ref="G100:H100"/>
    <mergeCell ref="I100:J100"/>
    <mergeCell ref="A101:B101"/>
    <mergeCell ref="E101:F101"/>
    <mergeCell ref="G101:H101"/>
    <mergeCell ref="E93:F93"/>
    <mergeCell ref="G93:H93"/>
    <mergeCell ref="I93:J93"/>
    <mergeCell ref="A94:B94"/>
    <mergeCell ref="E94:F94"/>
    <mergeCell ref="G94:H94"/>
    <mergeCell ref="I94:J94"/>
    <mergeCell ref="A95:B95"/>
    <mergeCell ref="E95:F95"/>
    <mergeCell ref="G95:H95"/>
    <mergeCell ref="I95:J95"/>
  </mergeCells>
  <pageMargins left="0.64"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5"/>
  </cols>
  <sheetData>
    <row r="1" spans="1:3">
      <c r="A1" s="457"/>
      <c r="B1" s="457"/>
      <c r="C1" s="457"/>
    </row>
    <row r="2" spans="1:3">
      <c r="A2" s="457"/>
      <c r="B2" s="457"/>
      <c r="C2" s="457"/>
    </row>
    <row r="3" spans="1:3">
      <c r="A3" s="457"/>
      <c r="B3" s="457"/>
      <c r="C3" s="457"/>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3" sqref="B23"/>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RowHeight="15"/>
  <cols>
    <col min="2" max="2" width="18.85546875" style="217" customWidth="1"/>
  </cols>
  <sheetData>
    <row r="1" spans="1:2">
      <c r="B1" s="217">
        <v>5000000000</v>
      </c>
    </row>
    <row r="2" spans="1:2">
      <c r="A2" t="s">
        <v>167</v>
      </c>
      <c r="B2" s="219">
        <v>0.19</v>
      </c>
    </row>
    <row r="3" spans="1:2">
      <c r="A3" t="s">
        <v>166</v>
      </c>
      <c r="B3" s="217">
        <v>5</v>
      </c>
    </row>
    <row r="4" spans="1:2">
      <c r="B4" s="218">
        <v>60</v>
      </c>
    </row>
    <row r="5" spans="1:2">
      <c r="B5" s="217">
        <f>((PMT(B2/12,B4,-B1)*B4-B1)/B1)/B3</f>
        <v>0.11128661370660287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RUMUS EFEKTIF</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2026-08-21T02:38:54Z</dcterms:modified>
</cp:coreProperties>
</file>