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ANALISA'!$A$1:$J$190</definedName>
    <definedName name="_xlnm.Print_Area" localSheetId="0">Sheet2!$A$1:$O$216</definedName>
  </definedNames>
  <calcPr calcId="144525"/>
</workbook>
</file>

<file path=xl/calcChain.xml><?xml version="1.0" encoding="utf-8"?>
<calcChain xmlns="http://schemas.openxmlformats.org/spreadsheetml/2006/main">
  <c r="E107" i="3" l="1"/>
  <c r="G107" i="3"/>
  <c r="I107" i="3"/>
  <c r="B5" i="6" l="1"/>
  <c r="D152" i="3" l="1"/>
  <c r="H80" i="3" l="1"/>
  <c r="H81" i="3" s="1"/>
  <c r="C80" i="3"/>
  <c r="C81" i="3" s="1"/>
  <c r="H114" i="3" l="1"/>
  <c r="H116" i="3" s="1"/>
  <c r="B137" i="3" l="1"/>
  <c r="L167" i="2" l="1"/>
  <c r="C146" i="2" s="1"/>
  <c r="J145" i="2" s="1"/>
  <c r="C145" i="2"/>
  <c r="H128" i="3"/>
  <c r="H119" i="3" l="1"/>
  <c r="H130" i="3" l="1"/>
  <c r="H131" i="3" s="1"/>
  <c r="B136" i="3" s="1"/>
  <c r="G136"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<sst xmlns="http://schemas.openxmlformats.org/spreadsheetml/2006/main" count="265" uniqueCount="195">
  <si>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</si>
  <si>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</si>
  <si>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</si>
  <si>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</si>
  <si>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</si>
  <si>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</si>
  <si>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</si>
  <si>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</si>
  <si>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</si>
  <si>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</si>
  <si>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</si>
  <si>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</si>
  <si>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</si>
  <si>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</si>
  <si>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</si>
  <si>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</si>
  <si>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</si>
  <si>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</si>
  <si>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</si>
  <si>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</si>
  <si>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</si>
  <si>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</si>
  <si>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</si>
  <si>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</si>
  <si>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</si>
  <si>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</si>
  <si>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</si>
  <si>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</si>
  <si>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</si>
  <si>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</si>
  <si>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</si>
  <si>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</si>
  <si>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</si>
  <si>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</si>
  <si>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</si>
  <si>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</si>
  <si>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</si>
  <si>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</si>
  <si>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</si>
  <si>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</si>
  <si>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</si>
  <si>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</si>
  <si>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</si>
  <si>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</si>
  <si>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</si>
  <si>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</si>
  <si>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</si>
  <si>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</si>
  <si>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</si>
  <si>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</si>
  <si>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</si>
  <si>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</si>
  <si>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</si>
  <si>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</si>
  <si>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</si>
  <si>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</si>
  <si>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</si>
  <si>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</si>
  <si>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</si>
  <si>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</si>
  <si>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</si>
  <si>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</si>
  <si>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</si>
  <si>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</si>
  <si>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</si>
  <si>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</si>
  <si>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</si>
  <si>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</si>
  <si>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</si>
  <si>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</si>
  <si>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</si>
  <si>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</si>
  <si>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</si>
  <si>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</si>
  <si>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</si>
  <si>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</si>
  <si>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</si>
  <si>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</si>
  <si>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</si>
  <si>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</si>
  <si>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</si>
  <si>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</si>
  <si>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</si>
  <si>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</si>
  <si>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</si>
  <si>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</si>
  <si>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</si>
  <si>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</si>
  <si>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</si>
  <si>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</si>
  <si>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</si>
  <si>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</si>
  <si>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</si>
  <si>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</si>
  <si>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</si>
  <si>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</si>
  <si>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</si>
  <si>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</si>
  <si>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</si>
  <si>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</si>
  <si>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</si>
  <si>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</si>
  <si>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</si>
  <si>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</si>
  <si>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</si>
  <si>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</si>
  <si>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</si>
  <si>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</si>
  <si>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</si>
  <si>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</si>
  <si>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</si>
  <si>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</si>
  <si>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</si>
  <si>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</si>
  <si>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</si>
  <si>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</si>
  <si>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</si>
  <si>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</si>
  <si>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</si>
  <si>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</si>
  <si>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</si>
  <si>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</si>
  <si>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</si>
  <si>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</si>
  <si>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</si>
  <si>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</si>
  <si>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</si>
  <si>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</si>
  <si>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</si>
  <si>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</si>
  <si>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</si>
  <si>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</si>
  <si>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</si>
  <si>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</si>
  <si>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</si>
  <si>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</si>
  <si>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</si>
  <si>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</si>
  <si>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</si>
  <si>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</si>
  <si>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</si>
  <si>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</si>
  <si>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</si>
  <si>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</si>
  <si>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</si>
  <si>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</si>
  <si>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</si>
  <si>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</si>
  <si>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</si>
  <si>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</si>
  <si>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</si>
  <si>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</si>
  <si>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</si>
  <si>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</si>
  <si>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</si>
  <si>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</si>
  <si>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</si>
  <si>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</si>
  <si>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</si>
  <si>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Pusat</t>
  </si>
  <si>
    <t>BCF</t>
  </si>
  <si>
    <t>&gt; OMSET BASED ON MUTASI KREDIT</t>
  </si>
  <si>
    <t>Batas Maximal Pinjaman ( Ltv )**</t>
  </si>
  <si>
    <t>Nilai taksasi internal Bank*</t>
  </si>
  <si>
    <t>*Berdasarkan Taksasi internal bank per bulan Juli 2026</t>
  </si>
  <si>
    <t>Riwayat angsuran lancar</t>
  </si>
  <si>
    <t>**Berdasarkan surat edaran internal bank NO.010/SE/CF/VI/2026</t>
  </si>
  <si>
    <t>Kenaikan LTV 5%**</t>
  </si>
  <si>
    <t>tenor</t>
  </si>
  <si>
    <t>bunga</t>
  </si>
  <si>
    <t>: LAILANI</t>
  </si>
  <si>
    <t xml:space="preserve">: Dusun 02 Rt/Rw 01/05 Desa Karangasem Kec Karangwareng Kab Cirebon </t>
  </si>
  <si>
    <t>: Jasa Boringan - Sewa Elp travel, Pik Up, Sound System, Barongan</t>
  </si>
  <si>
    <t>: 36 Bulan</t>
  </si>
  <si>
    <t>: M Toufik - Agus Rojali</t>
  </si>
  <si>
    <t>Kantor</t>
  </si>
  <si>
    <t>DANAMON</t>
  </si>
  <si>
    <t>SIMAS</t>
  </si>
  <si>
    <t>HOME KREDIT</t>
  </si>
  <si>
    <t>ADIRA</t>
  </si>
  <si>
    <t>NEO</t>
  </si>
  <si>
    <t>SEBANK</t>
  </si>
  <si>
    <t>SUPERBANK</t>
  </si>
  <si>
    <t>KREDIFAZZ</t>
  </si>
  <si>
    <t>STANDAR CH</t>
  </si>
  <si>
    <t>LENTERA</t>
  </si>
  <si>
    <t>SAQU</t>
  </si>
  <si>
    <t>OCBC</t>
  </si>
  <si>
    <t>E COMMERCE</t>
  </si>
  <si>
    <t>&gt; Pendapatan Elp, 600rb x 10PP x 5 unit</t>
  </si>
  <si>
    <t>An Orang lain</t>
  </si>
  <si>
    <t>Cirebon, 20 AGUSTUS 2026</t>
  </si>
  <si>
    <t>: Kredit Produktif - KAMA ( Pembelian Mobil bekas )</t>
  </si>
  <si>
    <t>2 Unit Mobil Isuzu NKR 55CO E2-I LWB Tahun 2014 - 2015 ( OTR 140+155 Jt )</t>
  </si>
  <si>
    <t>Diketahui oleh,</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</si>
</sst>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7">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166" fontId="0" fillId="10" borderId="12" xfId="1" applyNumberFormat="1" applyFont="1" applyFill="1" applyBorder="1" applyAlignment="1">
      <alignment horizontal="center"/>
    </xf>
    <xf numFmtId="166" fontId="0" fillId="0" borderId="12" xfId="1" applyNumberFormat="1" applyFont="1" applyBorder="1" applyAlignment="1">
      <alignment horizontal="right"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Boringan Kabel , sewa Mobil Elp Travel, Pik Up , Sound system,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a:t>
          </a:r>
          <a:endParaRPr lang="en-US"/>
        </a:p>
        <a:p>
          <a:r>
            <a:rPr lang="en-US" b="1"/>
            <a:t>Jenis Usaha:</a:t>
          </a:r>
          <a:r>
            <a:rPr lang="en-US"/>
            <a:t> Bergerak di bidang Jasa Boringan kabel</a:t>
          </a:r>
          <a:r>
            <a:rPr lang="en-US" baseline="0"/>
            <a:t> ( saat ini sedang ada pekerjaan di Bali ), usaha lainya adalah sewa mobil Elp travel dan pik up, usaha sampingan lainya adalah sewa sound system dan barongan, usaha sudah berjalan lebih dari 15th.</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Rp250.000.000,-</a:t>
          </a:r>
          <a:r>
            <a:rPr lang="en-US"/>
            <a:t> akan dialokasikan untuk penambahan modal kas</a:t>
          </a:r>
          <a:r>
            <a:rPr lang="en-US" baseline="0"/>
            <a:t> operasional dan pembayaran sebagian pembelian mobil Elp Lon</a:t>
          </a:r>
          <a:endParaRPr lang="en-US"/>
        </a:p>
        <a:p>
          <a:r>
            <a:rPr lang="en-US" b="1"/>
            <a:t>Agunan yang Diajukan:</a:t>
          </a:r>
          <a:r>
            <a:rPr lang="en-US"/>
            <a:t> 1 (satu)  BPKB Mobil</a:t>
          </a:r>
          <a:r>
            <a:rPr lang="en-US" baseline="0"/>
            <a:t> Isuzu NKR 55 COE2-1 LWB Tahun 2014 dan 1 lagi dengan type yang sama tahun 2015</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GTU 1 Tahun nilai 3.208.421.608 / 12 = 267.368.467 ( rata rata per bulan ) Jasa boringan, sewa elp rata rata 600rb yang long 1.2Jt ( 15x PP / Bln ), sewa pik Up 4Jt x 5 unit.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Rumah Tinggal </a:t>
          </a:r>
          <a:r>
            <a:rPr lang="en-US" sz="1100" baseline="0">
              <a:solidFill>
                <a:schemeClr val="dk1"/>
              </a:solidFill>
              <a:effectLst/>
              <a:latin typeface="+mn-lt"/>
              <a:ea typeface="+mn-ea"/>
              <a:cs typeface="+mn-cs"/>
            </a:rPr>
            <a:t>, 1 Kos kosan, 5 unit Elp Treavel, 5 unit Pik Up, 1 engkel, 1 Terios dan 5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163</xdr:row>
      <xdr:rowOff>74545</xdr:rowOff>
    </xdr:from>
    <xdr:to>
      <xdr:col>9</xdr:col>
      <xdr:colOff>433061</xdr:colOff>
      <xdr:row>171</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Rp236.000.000,-</a:t>
          </a:r>
          <a:r>
            <a:rPr lang="en-US" sz="1100" b="0" i="0">
              <a:solidFill>
                <a:schemeClr val="dk1"/>
              </a:solidFill>
              <a:effectLst/>
              <a:latin typeface="+mn-lt"/>
              <a:ea typeface="+mn-ea"/>
              <a:cs typeface="+mn-cs"/>
            </a:rPr>
            <a:t> untuk jangka waktu</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a:t>
          </a:r>
          <a:r>
            <a:rPr lang="en-US" sz="1100" b="1" i="0">
              <a:solidFill>
                <a:schemeClr val="dk1"/>
              </a:solidFill>
              <a:effectLst/>
              <a:latin typeface="+mn-lt"/>
              <a:ea typeface="+mn-ea"/>
              <a:cs typeface="+mn-cs"/>
            </a:rPr>
            <a:t>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154</xdr:row>
      <xdr:rowOff>8283</xdr:rowOff>
    </xdr:from>
    <xdr:to>
      <xdr:col>9</xdr:col>
      <xdr:colOff>420343</xdr:colOff>
      <xdr:row>162</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172</xdr:row>
      <xdr:rowOff>49695</xdr:rowOff>
    </xdr:from>
    <xdr:to>
      <xdr:col>10</xdr:col>
      <xdr:colOff>8283</xdr:colOff>
      <xdr:row>174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8" t="s">
        <v>16</v>
      </c>
      <c r="C2" s="248"/>
      <c r="D2" s="248"/>
      <c r="E2" s="248"/>
      <c r="F2" s="248"/>
      <c r="G2" s="248"/>
      <c r="H2" s="248"/>
      <c r="I2" s="248"/>
      <c r="J2" s="248"/>
      <c r="K2" s="248"/>
      <c r="L2" s="248"/>
      <c r="M2" s="248"/>
      <c r="N2" s="248"/>
      <c r="O2" s="8"/>
    </row>
    <row r="3" spans="1:15" ht="18.75" customHeight="1">
      <c r="A3" s="8"/>
      <c r="B3" s="256" t="s">
        <v>85</v>
      </c>
      <c r="C3" s="257"/>
      <c r="D3" s="257"/>
      <c r="E3" s="257"/>
      <c r="F3" s="257"/>
      <c r="G3" s="257"/>
      <c r="H3" s="257"/>
      <c r="I3" s="257"/>
      <c r="J3" s="257"/>
      <c r="K3" s="257"/>
      <c r="L3" s="257"/>
      <c r="M3" s="257"/>
      <c r="N3" s="258"/>
      <c r="O3" s="8"/>
    </row>
    <row r="4" spans="1:15" ht="15" customHeight="1">
      <c r="A4" s="8"/>
      <c r="B4" s="253" t="s">
        <v>86</v>
      </c>
      <c r="C4" s="254"/>
      <c r="D4" s="254"/>
      <c r="E4" s="254"/>
      <c r="F4" s="254"/>
      <c r="G4" s="254"/>
      <c r="H4" s="254"/>
      <c r="I4" s="254"/>
      <c r="J4" s="254"/>
      <c r="K4" s="254"/>
      <c r="L4" s="254"/>
      <c r="M4" s="254"/>
      <c r="N4" s="255"/>
      <c r="O4" s="8"/>
    </row>
    <row r="5" spans="1:15">
      <c r="A5" s="8"/>
      <c r="B5" s="250" t="s">
        <v>78</v>
      </c>
      <c r="C5" s="251"/>
      <c r="D5" s="251"/>
      <c r="E5" s="251"/>
      <c r="F5" s="251"/>
      <c r="G5" s="251"/>
      <c r="H5" s="251"/>
      <c r="I5" s="251"/>
      <c r="J5" s="251"/>
      <c r="K5" s="251"/>
      <c r="L5" s="251"/>
      <c r="M5" s="251"/>
      <c r="N5" s="252"/>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1" t="s">
        <v>37</v>
      </c>
      <c r="C11" s="282"/>
      <c r="D11" s="282"/>
      <c r="E11" s="282"/>
      <c r="F11" s="282"/>
      <c r="G11" s="282"/>
      <c r="H11" s="282"/>
      <c r="I11" s="282"/>
      <c r="J11" s="282"/>
      <c r="K11" s="282"/>
      <c r="L11" s="282"/>
      <c r="M11" s="282"/>
      <c r="N11" s="283"/>
      <c r="O11" s="9"/>
    </row>
    <row r="12" spans="1:15">
      <c r="A12" s="8"/>
      <c r="B12" s="284" t="s">
        <v>88</v>
      </c>
      <c r="C12" s="261"/>
      <c r="D12" s="261"/>
      <c r="E12" s="261"/>
      <c r="F12" s="261"/>
      <c r="G12" s="261"/>
      <c r="H12" s="261"/>
      <c r="I12" s="261"/>
      <c r="J12" s="261"/>
      <c r="K12" s="261"/>
      <c r="L12" s="261"/>
      <c r="M12" s="261"/>
      <c r="N12" s="262"/>
      <c r="O12" s="9"/>
    </row>
    <row r="13" spans="1:15">
      <c r="A13" s="8"/>
      <c r="B13" s="263"/>
      <c r="C13" s="264"/>
      <c r="D13" s="264"/>
      <c r="E13" s="264"/>
      <c r="F13" s="264"/>
      <c r="G13" s="264"/>
      <c r="H13" s="264"/>
      <c r="I13" s="264"/>
      <c r="J13" s="264"/>
      <c r="K13" s="264"/>
      <c r="L13" s="264"/>
      <c r="M13" s="264"/>
      <c r="N13" s="265"/>
      <c r="O13" s="9"/>
    </row>
    <row r="14" spans="1:15" hidden="1">
      <c r="A14" s="8"/>
      <c r="B14" s="263"/>
      <c r="C14" s="264"/>
      <c r="D14" s="264"/>
      <c r="E14" s="264"/>
      <c r="F14" s="264"/>
      <c r="G14" s="264"/>
      <c r="H14" s="264"/>
      <c r="I14" s="264"/>
      <c r="J14" s="264"/>
      <c r="K14" s="264"/>
      <c r="L14" s="264"/>
      <c r="M14" s="264"/>
      <c r="N14" s="265"/>
      <c r="O14" s="9"/>
    </row>
    <row r="15" spans="1:15">
      <c r="A15" s="8"/>
      <c r="B15" s="263"/>
      <c r="C15" s="264"/>
      <c r="D15" s="264"/>
      <c r="E15" s="264"/>
      <c r="F15" s="264"/>
      <c r="G15" s="264"/>
      <c r="H15" s="264"/>
      <c r="I15" s="264"/>
      <c r="J15" s="264"/>
      <c r="K15" s="264"/>
      <c r="L15" s="264"/>
      <c r="M15" s="264"/>
      <c r="N15" s="265"/>
      <c r="O15" s="9"/>
    </row>
    <row r="16" spans="1:15">
      <c r="A16" s="8"/>
      <c r="B16" s="263"/>
      <c r="C16" s="264"/>
      <c r="D16" s="264"/>
      <c r="E16" s="264"/>
      <c r="F16" s="264"/>
      <c r="G16" s="264"/>
      <c r="H16" s="264"/>
      <c r="I16" s="264"/>
      <c r="J16" s="264"/>
      <c r="K16" s="264"/>
      <c r="L16" s="264"/>
      <c r="M16" s="264"/>
      <c r="N16" s="265"/>
      <c r="O16" s="9"/>
    </row>
    <row r="17" spans="1:17">
      <c r="A17" s="8"/>
      <c r="B17" s="263"/>
      <c r="C17" s="264"/>
      <c r="D17" s="264"/>
      <c r="E17" s="264"/>
      <c r="F17" s="264"/>
      <c r="G17" s="264"/>
      <c r="H17" s="264"/>
      <c r="I17" s="264"/>
      <c r="J17" s="264"/>
      <c r="K17" s="264"/>
      <c r="L17" s="264"/>
      <c r="M17" s="264"/>
      <c r="N17" s="265"/>
      <c r="O17" s="9"/>
    </row>
    <row r="18" spans="1:17">
      <c r="A18" s="8"/>
      <c r="B18" s="263"/>
      <c r="C18" s="264"/>
      <c r="D18" s="264"/>
      <c r="E18" s="264"/>
      <c r="F18" s="264"/>
      <c r="G18" s="264"/>
      <c r="H18" s="264"/>
      <c r="I18" s="264"/>
      <c r="J18" s="264"/>
      <c r="K18" s="264"/>
      <c r="L18" s="264"/>
      <c r="M18" s="264"/>
      <c r="N18" s="265"/>
      <c r="O18" s="9"/>
    </row>
    <row r="19" spans="1:17">
      <c r="A19" s="8"/>
      <c r="B19" s="263"/>
      <c r="C19" s="264"/>
      <c r="D19" s="264"/>
      <c r="E19" s="264"/>
      <c r="F19" s="264"/>
      <c r="G19" s="264"/>
      <c r="H19" s="264"/>
      <c r="I19" s="264"/>
      <c r="J19" s="264"/>
      <c r="K19" s="264"/>
      <c r="L19" s="264"/>
      <c r="M19" s="264"/>
      <c r="N19" s="265"/>
      <c r="O19" s="9"/>
    </row>
    <row r="20" spans="1:17">
      <c r="A20" s="8"/>
      <c r="B20" s="263"/>
      <c r="C20" s="264"/>
      <c r="D20" s="264"/>
      <c r="E20" s="264"/>
      <c r="F20" s="264"/>
      <c r="G20" s="264"/>
      <c r="H20" s="264"/>
      <c r="I20" s="264"/>
      <c r="J20" s="264"/>
      <c r="K20" s="264"/>
      <c r="L20" s="264"/>
      <c r="M20" s="264"/>
      <c r="N20" s="265"/>
      <c r="O20" s="9"/>
    </row>
    <row r="21" spans="1:17">
      <c r="A21" s="8"/>
      <c r="B21" s="263"/>
      <c r="C21" s="264"/>
      <c r="D21" s="264"/>
      <c r="E21" s="264"/>
      <c r="F21" s="264"/>
      <c r="G21" s="264"/>
      <c r="H21" s="264"/>
      <c r="I21" s="264"/>
      <c r="J21" s="264"/>
      <c r="K21" s="264"/>
      <c r="L21" s="264"/>
      <c r="M21" s="264"/>
      <c r="N21" s="265"/>
      <c r="O21" s="9"/>
    </row>
    <row r="22" spans="1:17" hidden="1">
      <c r="A22" s="8"/>
      <c r="B22" s="263"/>
      <c r="C22" s="264"/>
      <c r="D22" s="264"/>
      <c r="E22" s="264"/>
      <c r="F22" s="264"/>
      <c r="G22" s="264"/>
      <c r="H22" s="264"/>
      <c r="I22" s="264"/>
      <c r="J22" s="264"/>
      <c r="K22" s="264"/>
      <c r="L22" s="264"/>
      <c r="M22" s="264"/>
      <c r="N22" s="265"/>
      <c r="O22" s="9"/>
    </row>
    <row r="23" spans="1:17" hidden="1">
      <c r="A23" s="8"/>
      <c r="B23" s="263"/>
      <c r="C23" s="264"/>
      <c r="D23" s="264"/>
      <c r="E23" s="264"/>
      <c r="F23" s="264"/>
      <c r="G23" s="264"/>
      <c r="H23" s="264"/>
      <c r="I23" s="264"/>
      <c r="J23" s="264"/>
      <c r="K23" s="264"/>
      <c r="L23" s="264"/>
      <c r="M23" s="264"/>
      <c r="N23" s="265"/>
      <c r="O23" s="9"/>
    </row>
    <row r="24" spans="1:17" hidden="1">
      <c r="A24" s="8"/>
      <c r="B24" s="263"/>
      <c r="C24" s="264"/>
      <c r="D24" s="264"/>
      <c r="E24" s="264"/>
      <c r="F24" s="264"/>
      <c r="G24" s="264"/>
      <c r="H24" s="264"/>
      <c r="I24" s="264"/>
      <c r="J24" s="264"/>
      <c r="K24" s="264"/>
      <c r="L24" s="264"/>
      <c r="M24" s="264"/>
      <c r="N24" s="265"/>
      <c r="O24" s="9"/>
    </row>
    <row r="25" spans="1:17" hidden="1">
      <c r="A25" s="8"/>
      <c r="B25" s="263"/>
      <c r="C25" s="264"/>
      <c r="D25" s="264"/>
      <c r="E25" s="264"/>
      <c r="F25" s="264"/>
      <c r="G25" s="264"/>
      <c r="H25" s="264"/>
      <c r="I25" s="264"/>
      <c r="J25" s="264"/>
      <c r="K25" s="264"/>
      <c r="L25" s="264"/>
      <c r="M25" s="264"/>
      <c r="N25" s="265"/>
      <c r="O25" s="9"/>
    </row>
    <row r="26" spans="1:17">
      <c r="A26" s="8"/>
      <c r="B26" s="263"/>
      <c r="C26" s="264"/>
      <c r="D26" s="264"/>
      <c r="E26" s="264"/>
      <c r="F26" s="264"/>
      <c r="G26" s="264"/>
      <c r="H26" s="264"/>
      <c r="I26" s="264"/>
      <c r="J26" s="264"/>
      <c r="K26" s="264"/>
      <c r="L26" s="264"/>
      <c r="M26" s="264"/>
      <c r="N26" s="265"/>
      <c r="O26" s="9"/>
    </row>
    <row r="27" spans="1:17">
      <c r="A27" s="8"/>
      <c r="B27" s="263"/>
      <c r="C27" s="264"/>
      <c r="D27" s="264"/>
      <c r="E27" s="264"/>
      <c r="F27" s="264"/>
      <c r="G27" s="264"/>
      <c r="H27" s="264"/>
      <c r="I27" s="264"/>
      <c r="J27" s="264"/>
      <c r="K27" s="264"/>
      <c r="L27" s="264"/>
      <c r="M27" s="264"/>
      <c r="N27" s="265"/>
      <c r="O27" s="9"/>
    </row>
    <row r="28" spans="1:17">
      <c r="A28" s="8"/>
      <c r="B28" s="263"/>
      <c r="C28" s="264"/>
      <c r="D28" s="264"/>
      <c r="E28" s="264"/>
      <c r="F28" s="264"/>
      <c r="G28" s="264"/>
      <c r="H28" s="264"/>
      <c r="I28" s="264"/>
      <c r="J28" s="264"/>
      <c r="K28" s="264"/>
      <c r="L28" s="264"/>
      <c r="M28" s="264"/>
      <c r="N28" s="265"/>
      <c r="O28" s="9"/>
    </row>
    <row r="29" spans="1:17">
      <c r="A29" s="8"/>
      <c r="B29" s="263"/>
      <c r="C29" s="264"/>
      <c r="D29" s="264"/>
      <c r="E29" s="264"/>
      <c r="F29" s="264"/>
      <c r="G29" s="264"/>
      <c r="H29" s="264"/>
      <c r="I29" s="264"/>
      <c r="J29" s="264"/>
      <c r="K29" s="264"/>
      <c r="L29" s="264"/>
      <c r="M29" s="264"/>
      <c r="N29" s="265"/>
      <c r="O29" s="9"/>
    </row>
    <row r="30" spans="1:17">
      <c r="A30" s="8"/>
      <c r="B30" s="263"/>
      <c r="C30" s="264"/>
      <c r="D30" s="264"/>
      <c r="E30" s="264"/>
      <c r="F30" s="264"/>
      <c r="G30" s="264"/>
      <c r="H30" s="264"/>
      <c r="I30" s="264"/>
      <c r="J30" s="264"/>
      <c r="K30" s="264"/>
      <c r="L30" s="264"/>
      <c r="M30" s="264"/>
      <c r="N30" s="265"/>
      <c r="O30" s="9"/>
    </row>
    <row r="31" spans="1:17">
      <c r="A31" s="8"/>
      <c r="B31" s="263"/>
      <c r="C31" s="264"/>
      <c r="D31" s="264"/>
      <c r="E31" s="264"/>
      <c r="F31" s="264"/>
      <c r="G31" s="264"/>
      <c r="H31" s="264"/>
      <c r="I31" s="264"/>
      <c r="J31" s="264"/>
      <c r="K31" s="264"/>
      <c r="L31" s="264"/>
      <c r="M31" s="264"/>
      <c r="N31" s="265"/>
      <c r="O31" s="9"/>
    </row>
    <row r="32" spans="1:17">
      <c r="A32" s="8"/>
      <c r="B32" s="266"/>
      <c r="C32" s="267"/>
      <c r="D32" s="267"/>
      <c r="E32" s="267"/>
      <c r="F32" s="267"/>
      <c r="G32" s="267"/>
      <c r="H32" s="267"/>
      <c r="I32" s="267"/>
      <c r="J32" s="267"/>
      <c r="K32" s="267"/>
      <c r="L32" s="267"/>
      <c r="M32" s="267"/>
      <c r="N32" s="268"/>
      <c r="O32" s="9"/>
      <c r="P32" s="58"/>
      <c r="Q32" s="36"/>
    </row>
    <row r="33" spans="1:17">
      <c r="A33" s="8"/>
      <c r="B33" s="285" t="s">
        <v>89</v>
      </c>
      <c r="C33" s="286"/>
      <c r="D33" s="286"/>
      <c r="E33" s="286"/>
      <c r="F33" s="286"/>
      <c r="G33" s="286"/>
      <c r="H33" s="286"/>
      <c r="I33" s="286"/>
      <c r="J33" s="286"/>
      <c r="K33" s="286"/>
      <c r="L33" s="286"/>
      <c r="M33" s="286"/>
      <c r="N33" s="287"/>
      <c r="O33" s="9"/>
      <c r="P33" s="58"/>
      <c r="Q33" s="36"/>
    </row>
    <row r="34" spans="1:17" ht="15" customHeight="1">
      <c r="A34" s="8"/>
      <c r="B34" s="284" t="s">
        <v>90</v>
      </c>
      <c r="C34" s="297"/>
      <c r="D34" s="297"/>
      <c r="E34" s="297"/>
      <c r="F34" s="297"/>
      <c r="G34" s="297"/>
      <c r="H34" s="297"/>
      <c r="I34" s="297"/>
      <c r="J34" s="297"/>
      <c r="K34" s="297"/>
      <c r="L34" s="297"/>
      <c r="M34" s="297"/>
      <c r="N34" s="298"/>
      <c r="O34" s="9"/>
      <c r="P34" s="58"/>
      <c r="Q34" s="36"/>
    </row>
    <row r="35" spans="1:17">
      <c r="A35" s="8"/>
      <c r="B35" s="299"/>
      <c r="C35" s="300"/>
      <c r="D35" s="300"/>
      <c r="E35" s="300"/>
      <c r="F35" s="300"/>
      <c r="G35" s="300"/>
      <c r="H35" s="300"/>
      <c r="I35" s="300"/>
      <c r="J35" s="300"/>
      <c r="K35" s="300"/>
      <c r="L35" s="300"/>
      <c r="M35" s="300"/>
      <c r="N35" s="301"/>
      <c r="O35" s="9"/>
      <c r="P35" s="58"/>
      <c r="Q35" s="36"/>
    </row>
    <row r="36" spans="1:17" ht="15" hidden="1" customHeight="1">
      <c r="A36" s="8"/>
      <c r="B36" s="299"/>
      <c r="C36" s="300"/>
      <c r="D36" s="300"/>
      <c r="E36" s="300"/>
      <c r="F36" s="300"/>
      <c r="G36" s="300"/>
      <c r="H36" s="300"/>
      <c r="I36" s="300"/>
      <c r="J36" s="300"/>
      <c r="K36" s="300"/>
      <c r="L36" s="300"/>
      <c r="M36" s="300"/>
      <c r="N36" s="301"/>
      <c r="O36" s="9"/>
      <c r="P36" s="58"/>
      <c r="Q36" s="36"/>
    </row>
    <row r="37" spans="1:17" ht="15" hidden="1" customHeight="1">
      <c r="A37" s="8"/>
      <c r="B37" s="299"/>
      <c r="C37" s="300"/>
      <c r="D37" s="300"/>
      <c r="E37" s="300"/>
      <c r="F37" s="300"/>
      <c r="G37" s="300"/>
      <c r="H37" s="300"/>
      <c r="I37" s="300"/>
      <c r="J37" s="300"/>
      <c r="K37" s="300"/>
      <c r="L37" s="300"/>
      <c r="M37" s="300"/>
      <c r="N37" s="301"/>
      <c r="O37" s="9"/>
      <c r="P37" s="58"/>
      <c r="Q37" s="36"/>
    </row>
    <row r="38" spans="1:17" ht="15" hidden="1" customHeight="1">
      <c r="A38" s="8"/>
      <c r="B38" s="299"/>
      <c r="C38" s="300"/>
      <c r="D38" s="300"/>
      <c r="E38" s="300"/>
      <c r="F38" s="300"/>
      <c r="G38" s="300"/>
      <c r="H38" s="300"/>
      <c r="I38" s="300"/>
      <c r="J38" s="300"/>
      <c r="K38" s="300"/>
      <c r="L38" s="300"/>
      <c r="M38" s="300"/>
      <c r="N38" s="301"/>
      <c r="O38" s="9"/>
      <c r="P38" s="58"/>
      <c r="Q38" s="36"/>
    </row>
    <row r="39" spans="1:17">
      <c r="A39" s="8"/>
      <c r="B39" s="299"/>
      <c r="C39" s="300"/>
      <c r="D39" s="300"/>
      <c r="E39" s="300"/>
      <c r="F39" s="300"/>
      <c r="G39" s="300"/>
      <c r="H39" s="300"/>
      <c r="I39" s="300"/>
      <c r="J39" s="300"/>
      <c r="K39" s="300"/>
      <c r="L39" s="300"/>
      <c r="M39" s="300"/>
      <c r="N39" s="301"/>
      <c r="O39" s="9"/>
      <c r="P39" s="58"/>
      <c r="Q39" s="36"/>
    </row>
    <row r="40" spans="1:17" ht="15" hidden="1" customHeight="1">
      <c r="A40" s="8"/>
      <c r="B40" s="299"/>
      <c r="C40" s="300"/>
      <c r="D40" s="300"/>
      <c r="E40" s="300"/>
      <c r="F40" s="300"/>
      <c r="G40" s="300"/>
      <c r="H40" s="300"/>
      <c r="I40" s="300"/>
      <c r="J40" s="300"/>
      <c r="K40" s="300"/>
      <c r="L40" s="300"/>
      <c r="M40" s="300"/>
      <c r="N40" s="301"/>
      <c r="O40" s="9"/>
      <c r="P40" s="58"/>
      <c r="Q40" s="36"/>
    </row>
    <row r="41" spans="1:17">
      <c r="A41" s="8"/>
      <c r="B41" s="299"/>
      <c r="C41" s="300"/>
      <c r="D41" s="300"/>
      <c r="E41" s="300"/>
      <c r="F41" s="300"/>
      <c r="G41" s="300"/>
      <c r="H41" s="300"/>
      <c r="I41" s="300"/>
      <c r="J41" s="300"/>
      <c r="K41" s="300"/>
      <c r="L41" s="300"/>
      <c r="M41" s="300"/>
      <c r="N41" s="301"/>
      <c r="O41" s="9"/>
      <c r="P41" s="58"/>
      <c r="Q41" s="36"/>
    </row>
    <row r="42" spans="1:17">
      <c r="A42" s="8"/>
      <c r="B42" s="299"/>
      <c r="C42" s="300"/>
      <c r="D42" s="300"/>
      <c r="E42" s="300"/>
      <c r="F42" s="300"/>
      <c r="G42" s="300"/>
      <c r="H42" s="300"/>
      <c r="I42" s="300"/>
      <c r="J42" s="300"/>
      <c r="K42" s="300"/>
      <c r="L42" s="300"/>
      <c r="M42" s="300"/>
      <c r="N42" s="301"/>
      <c r="O42" s="9"/>
      <c r="P42" s="58"/>
      <c r="Q42" s="36"/>
    </row>
    <row r="43" spans="1:17">
      <c r="A43" s="8"/>
      <c r="B43" s="299"/>
      <c r="C43" s="300"/>
      <c r="D43" s="300"/>
      <c r="E43" s="300"/>
      <c r="F43" s="300"/>
      <c r="G43" s="300"/>
      <c r="H43" s="300"/>
      <c r="I43" s="300"/>
      <c r="J43" s="300"/>
      <c r="K43" s="300"/>
      <c r="L43" s="300"/>
      <c r="M43" s="300"/>
      <c r="N43" s="301"/>
      <c r="O43" s="9"/>
      <c r="P43" s="58"/>
      <c r="Q43" s="36"/>
    </row>
    <row r="44" spans="1:17">
      <c r="A44" s="8"/>
      <c r="B44" s="299"/>
      <c r="C44" s="300"/>
      <c r="D44" s="300"/>
      <c r="E44" s="300"/>
      <c r="F44" s="300"/>
      <c r="G44" s="300"/>
      <c r="H44" s="300"/>
      <c r="I44" s="300"/>
      <c r="J44" s="300"/>
      <c r="K44" s="300"/>
      <c r="L44" s="300"/>
      <c r="M44" s="300"/>
      <c r="N44" s="301"/>
      <c r="O44" s="9"/>
      <c r="P44" s="58"/>
      <c r="Q44" s="36"/>
    </row>
    <row r="45" spans="1:17">
      <c r="A45" s="8"/>
      <c r="B45" s="302"/>
      <c r="C45" s="303"/>
      <c r="D45" s="303"/>
      <c r="E45" s="303"/>
      <c r="F45" s="303"/>
      <c r="G45" s="303"/>
      <c r="H45" s="303"/>
      <c r="I45" s="303"/>
      <c r="J45" s="303"/>
      <c r="K45" s="303"/>
      <c r="L45" s="303"/>
      <c r="M45" s="303"/>
      <c r="N45" s="304"/>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7"/>
      <c r="C51" s="278"/>
      <c r="D51" s="278"/>
      <c r="E51" s="278"/>
      <c r="F51" s="278"/>
      <c r="G51" s="278"/>
      <c r="H51" s="278"/>
      <c r="I51" s="278"/>
      <c r="J51" s="278"/>
      <c r="K51" s="278"/>
      <c r="L51" s="278"/>
      <c r="M51" s="278"/>
      <c r="N51" s="279"/>
      <c r="O51" s="9"/>
      <c r="P51" s="58"/>
      <c r="Q51" s="36"/>
    </row>
    <row r="52" spans="1:17">
      <c r="A52" s="8"/>
      <c r="B52" s="276" t="s">
        <v>75</v>
      </c>
      <c r="C52" s="276"/>
      <c r="D52" s="276"/>
      <c r="E52" s="276"/>
      <c r="F52" s="276"/>
      <c r="G52" s="276"/>
      <c r="H52" s="276" t="s">
        <v>74</v>
      </c>
      <c r="I52" s="276"/>
      <c r="J52" s="276"/>
      <c r="K52" s="276"/>
      <c r="L52" s="276"/>
      <c r="M52" s="276"/>
      <c r="N52" s="276"/>
      <c r="O52" s="9"/>
      <c r="P52" s="58"/>
      <c r="Q52" s="36"/>
    </row>
    <row r="53" spans="1:17" ht="15" customHeight="1">
      <c r="A53" s="8"/>
      <c r="B53" s="280"/>
      <c r="C53" s="280"/>
      <c r="D53" s="280"/>
      <c r="E53" s="294">
        <v>0</v>
      </c>
      <c r="F53" s="294"/>
      <c r="G53" s="294"/>
      <c r="H53" s="280"/>
      <c r="I53" s="280"/>
      <c r="J53" s="280"/>
      <c r="K53" s="280"/>
      <c r="L53" s="294">
        <v>0</v>
      </c>
      <c r="M53" s="294"/>
      <c r="N53" s="294"/>
      <c r="O53" s="9"/>
      <c r="P53" s="58"/>
      <c r="Q53" s="36"/>
    </row>
    <row r="54" spans="1:17" ht="15" customHeight="1">
      <c r="A54" s="8"/>
      <c r="B54" s="280"/>
      <c r="C54" s="280"/>
      <c r="D54" s="280"/>
      <c r="E54" s="294">
        <v>0</v>
      </c>
      <c r="F54" s="294"/>
      <c r="G54" s="294"/>
      <c r="H54" s="280"/>
      <c r="I54" s="280"/>
      <c r="J54" s="280"/>
      <c r="K54" s="280"/>
      <c r="L54" s="294">
        <v>0</v>
      </c>
      <c r="M54" s="294"/>
      <c r="N54" s="294"/>
      <c r="O54" s="9"/>
      <c r="P54" s="58"/>
      <c r="Q54" s="36"/>
    </row>
    <row r="55" spans="1:17" ht="15" customHeight="1">
      <c r="A55" s="8"/>
      <c r="B55" s="280"/>
      <c r="C55" s="280"/>
      <c r="D55" s="280"/>
      <c r="E55" s="294">
        <v>0</v>
      </c>
      <c r="F55" s="294"/>
      <c r="G55" s="294"/>
      <c r="H55" s="280"/>
      <c r="I55" s="280"/>
      <c r="J55" s="280"/>
      <c r="K55" s="280"/>
      <c r="L55" s="294">
        <v>0</v>
      </c>
      <c r="M55" s="294"/>
      <c r="N55" s="294"/>
      <c r="O55" s="9"/>
      <c r="P55" s="58"/>
      <c r="Q55" s="36"/>
    </row>
    <row r="56" spans="1:17">
      <c r="A56" s="8"/>
      <c r="B56" s="295"/>
      <c r="C56" s="295"/>
      <c r="D56" s="295"/>
      <c r="E56" s="294">
        <f>SUM(E53:G55)</f>
        <v>0</v>
      </c>
      <c r="F56" s="294"/>
      <c r="G56" s="294"/>
      <c r="H56" s="295"/>
      <c r="I56" s="295"/>
      <c r="J56" s="295"/>
      <c r="K56" s="295"/>
      <c r="L56" s="294">
        <f>SUM(L53:N55)</f>
        <v>0</v>
      </c>
      <c r="M56" s="294"/>
      <c r="N56" s="294"/>
      <c r="O56" s="9"/>
      <c r="P56" s="58"/>
      <c r="Q56" s="36"/>
    </row>
    <row r="57" spans="1:17" ht="15.75">
      <c r="A57" s="8"/>
      <c r="B57" s="295" t="s">
        <v>76</v>
      </c>
      <c r="C57" s="295"/>
      <c r="D57" s="295"/>
      <c r="E57" s="296">
        <f>E56/3</f>
        <v>0</v>
      </c>
      <c r="F57" s="296"/>
      <c r="G57" s="296"/>
      <c r="H57" s="295" t="s">
        <v>76</v>
      </c>
      <c r="I57" s="295"/>
      <c r="J57" s="295"/>
      <c r="K57" s="295"/>
      <c r="L57" s="296">
        <f>L56/3</f>
        <v>0</v>
      </c>
      <c r="M57" s="296"/>
      <c r="N57" s="296"/>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1" t="s">
        <v>79</v>
      </c>
      <c r="C59" s="322"/>
      <c r="D59" s="322"/>
      <c r="E59" s="322"/>
      <c r="F59" s="322"/>
      <c r="G59" s="322"/>
      <c r="H59" s="322"/>
      <c r="I59" s="322"/>
      <c r="J59" s="322"/>
      <c r="K59" s="322"/>
      <c r="L59" s="322"/>
      <c r="M59" s="322"/>
      <c r="N59" s="323"/>
      <c r="O59" s="9"/>
      <c r="P59" s="58"/>
      <c r="Q59" s="36"/>
    </row>
    <row r="60" spans="1:17">
      <c r="A60" s="8"/>
      <c r="B60" s="324" t="s">
        <v>75</v>
      </c>
      <c r="C60" s="324"/>
      <c r="D60" s="324"/>
      <c r="E60" s="324"/>
      <c r="F60" s="324"/>
      <c r="G60" s="324"/>
      <c r="H60" s="324">
        <v>0</v>
      </c>
      <c r="I60" s="324"/>
      <c r="J60" s="324"/>
      <c r="K60" s="324"/>
      <c r="L60" s="324"/>
      <c r="M60" s="324"/>
      <c r="N60" s="324"/>
      <c r="O60" s="9"/>
      <c r="P60" s="58"/>
      <c r="Q60" s="36"/>
    </row>
    <row r="61" spans="1:17">
      <c r="A61" s="8"/>
      <c r="B61" s="280" t="s">
        <v>79</v>
      </c>
      <c r="C61" s="280"/>
      <c r="D61" s="280"/>
      <c r="E61" s="294">
        <v>0</v>
      </c>
      <c r="F61" s="294"/>
      <c r="G61" s="294"/>
      <c r="H61" s="280" t="s">
        <v>79</v>
      </c>
      <c r="I61" s="280"/>
      <c r="J61" s="280"/>
      <c r="K61" s="280"/>
      <c r="L61" s="294">
        <v>0</v>
      </c>
      <c r="M61" s="294"/>
      <c r="N61" s="294"/>
      <c r="O61" s="9"/>
      <c r="P61" s="58"/>
      <c r="Q61" s="36"/>
    </row>
    <row r="62" spans="1:17">
      <c r="A62" s="8"/>
      <c r="B62" s="280" t="s">
        <v>79</v>
      </c>
      <c r="C62" s="280"/>
      <c r="D62" s="280"/>
      <c r="E62" s="294">
        <v>0</v>
      </c>
      <c r="F62" s="294"/>
      <c r="G62" s="294"/>
      <c r="H62" s="280" t="s">
        <v>79</v>
      </c>
      <c r="I62" s="280"/>
      <c r="J62" s="280"/>
      <c r="K62" s="280"/>
      <c r="L62" s="294">
        <v>0</v>
      </c>
      <c r="M62" s="294"/>
      <c r="N62" s="294"/>
      <c r="O62" s="9"/>
      <c r="P62" s="58"/>
      <c r="Q62" s="36"/>
    </row>
    <row r="63" spans="1:17">
      <c r="A63" s="8"/>
      <c r="B63" s="280" t="s">
        <v>79</v>
      </c>
      <c r="C63" s="280"/>
      <c r="D63" s="280"/>
      <c r="E63" s="294">
        <v>0</v>
      </c>
      <c r="F63" s="294"/>
      <c r="G63" s="294"/>
      <c r="H63" s="280" t="s">
        <v>79</v>
      </c>
      <c r="I63" s="280"/>
      <c r="J63" s="280"/>
      <c r="K63" s="280"/>
      <c r="L63" s="294">
        <v>0</v>
      </c>
      <c r="M63" s="294"/>
      <c r="N63" s="294"/>
      <c r="O63" s="9"/>
      <c r="P63" s="58"/>
      <c r="Q63" s="36"/>
    </row>
    <row r="64" spans="1:17">
      <c r="A64" s="8"/>
      <c r="B64" s="295" t="s">
        <v>79</v>
      </c>
      <c r="C64" s="295"/>
      <c r="D64" s="295"/>
      <c r="E64" s="294">
        <f>SUM(E61:G63)</f>
        <v>0</v>
      </c>
      <c r="F64" s="294"/>
      <c r="G64" s="294"/>
      <c r="H64" s="295" t="s">
        <v>79</v>
      </c>
      <c r="I64" s="295"/>
      <c r="J64" s="295"/>
      <c r="K64" s="295"/>
      <c r="L64" s="294">
        <v>0</v>
      </c>
      <c r="M64" s="294"/>
      <c r="N64" s="294"/>
      <c r="O64" s="9"/>
      <c r="P64" s="58"/>
      <c r="Q64" s="36"/>
    </row>
    <row r="65" spans="1:17" ht="15.75">
      <c r="A65" s="8"/>
      <c r="B65" s="295" t="s">
        <v>76</v>
      </c>
      <c r="C65" s="295"/>
      <c r="D65" s="295"/>
      <c r="E65" s="296">
        <f>E64/3</f>
        <v>0</v>
      </c>
      <c r="F65" s="296"/>
      <c r="G65" s="296"/>
      <c r="H65" s="295" t="s">
        <v>77</v>
      </c>
      <c r="I65" s="295"/>
      <c r="J65" s="295"/>
      <c r="K65" s="295"/>
      <c r="L65" s="296">
        <f>L64/3</f>
        <v>0</v>
      </c>
      <c r="M65" s="296"/>
      <c r="N65" s="296"/>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9" t="s">
        <v>38</v>
      </c>
      <c r="C75" s="259"/>
      <c r="D75" s="259"/>
      <c r="E75" s="259"/>
      <c r="F75" s="259"/>
      <c r="G75" s="259"/>
      <c r="H75" s="259"/>
      <c r="I75" s="259"/>
      <c r="J75" s="259"/>
      <c r="K75" s="259"/>
      <c r="L75" s="259"/>
      <c r="M75" s="259"/>
      <c r="N75" s="259"/>
      <c r="O75" s="9"/>
      <c r="P75" s="58"/>
      <c r="Q75" s="36"/>
    </row>
    <row r="76" spans="1:17" ht="15" hidden="1" customHeight="1">
      <c r="A76" s="8"/>
      <c r="B76" s="260" t="s">
        <v>91</v>
      </c>
      <c r="C76" s="261"/>
      <c r="D76" s="261"/>
      <c r="E76" s="261"/>
      <c r="F76" s="261"/>
      <c r="G76" s="261"/>
      <c r="H76" s="261"/>
      <c r="I76" s="261"/>
      <c r="J76" s="261"/>
      <c r="K76" s="261"/>
      <c r="L76" s="261"/>
      <c r="M76" s="261"/>
      <c r="N76" s="262"/>
      <c r="O76" s="9"/>
      <c r="P76" s="58"/>
      <c r="Q76" s="36"/>
    </row>
    <row r="77" spans="1:17" ht="15" hidden="1" customHeight="1">
      <c r="A77" s="8"/>
      <c r="B77" s="263"/>
      <c r="C77" s="264"/>
      <c r="D77" s="264"/>
      <c r="E77" s="264"/>
      <c r="F77" s="264"/>
      <c r="G77" s="264"/>
      <c r="H77" s="264"/>
      <c r="I77" s="264"/>
      <c r="J77" s="264"/>
      <c r="K77" s="264"/>
      <c r="L77" s="264"/>
      <c r="M77" s="264"/>
      <c r="N77" s="265"/>
      <c r="O77" s="9"/>
      <c r="P77" s="58"/>
      <c r="Q77" s="36"/>
    </row>
    <row r="78" spans="1:17">
      <c r="A78" s="8"/>
      <c r="B78" s="263"/>
      <c r="C78" s="264"/>
      <c r="D78" s="264"/>
      <c r="E78" s="264"/>
      <c r="F78" s="264"/>
      <c r="G78" s="264"/>
      <c r="H78" s="264"/>
      <c r="I78" s="264"/>
      <c r="J78" s="264"/>
      <c r="K78" s="264"/>
      <c r="L78" s="264"/>
      <c r="M78" s="264"/>
      <c r="N78" s="265"/>
      <c r="O78" s="9"/>
      <c r="P78" s="58"/>
      <c r="Q78" s="36"/>
    </row>
    <row r="79" spans="1:17">
      <c r="A79" s="8"/>
      <c r="B79" s="266"/>
      <c r="C79" s="267"/>
      <c r="D79" s="267"/>
      <c r="E79" s="267"/>
      <c r="F79" s="267"/>
      <c r="G79" s="267"/>
      <c r="H79" s="267"/>
      <c r="I79" s="267"/>
      <c r="J79" s="267"/>
      <c r="K79" s="267"/>
      <c r="L79" s="267"/>
      <c r="M79" s="267"/>
      <c r="N79" s="268"/>
      <c r="O79" s="9"/>
      <c r="P79" s="58"/>
      <c r="Q79" s="36"/>
    </row>
    <row r="80" spans="1:17" s="36" customFormat="1" ht="15" customHeight="1">
      <c r="A80" s="9"/>
      <c r="B80" s="269" t="s">
        <v>81</v>
      </c>
      <c r="C80" s="270"/>
      <c r="D80" s="270"/>
      <c r="E80" s="270"/>
      <c r="F80" s="270"/>
      <c r="G80" s="270"/>
      <c r="H80" s="270"/>
      <c r="I80" s="270"/>
      <c r="J80" s="270"/>
      <c r="K80" s="270"/>
      <c r="L80" s="270"/>
      <c r="M80" s="270"/>
      <c r="N80" s="270"/>
      <c r="O80" s="9"/>
    </row>
    <row r="81" spans="1:15" s="36" customFormat="1" ht="20.100000000000001" customHeight="1">
      <c r="A81" s="14"/>
      <c r="B81" s="288" t="s">
        <v>28</v>
      </c>
      <c r="C81" s="289"/>
      <c r="D81" s="290"/>
      <c r="E81" s="130" t="s">
        <v>27</v>
      </c>
      <c r="F81" s="131" t="s">
        <v>56</v>
      </c>
      <c r="G81" s="271" t="s">
        <v>80</v>
      </c>
      <c r="H81" s="271"/>
      <c r="I81" s="271"/>
      <c r="J81" s="271"/>
      <c r="K81" s="271"/>
      <c r="L81" s="272" t="s">
        <v>25</v>
      </c>
      <c r="M81" s="273"/>
      <c r="N81" s="274"/>
      <c r="O81" s="9"/>
    </row>
    <row r="82" spans="1:15" s="8" customFormat="1">
      <c r="B82" s="291"/>
      <c r="C82" s="292"/>
      <c r="D82" s="293"/>
      <c r="E82" s="117"/>
      <c r="F82" s="118"/>
      <c r="G82" s="221">
        <v>0</v>
      </c>
      <c r="H82" s="222"/>
      <c r="I82" s="223">
        <v>0</v>
      </c>
      <c r="J82" s="224"/>
      <c r="K82" s="225"/>
      <c r="L82" s="236">
        <v>0</v>
      </c>
      <c r="M82" s="236"/>
      <c r="N82" s="236"/>
    </row>
    <row r="83" spans="1:15" s="8" customFormat="1">
      <c r="B83" s="233"/>
      <c r="C83" s="234"/>
      <c r="D83" s="235"/>
      <c r="E83" s="117"/>
      <c r="F83" s="118"/>
      <c r="G83" s="221">
        <v>0</v>
      </c>
      <c r="H83" s="222"/>
      <c r="I83" s="223">
        <v>0</v>
      </c>
      <c r="J83" s="224"/>
      <c r="K83" s="225"/>
      <c r="L83" s="236">
        <v>0</v>
      </c>
      <c r="M83" s="236"/>
      <c r="N83" s="236"/>
    </row>
    <row r="84" spans="1:15" s="8" customFormat="1">
      <c r="B84" s="233"/>
      <c r="C84" s="234"/>
      <c r="D84" s="235"/>
      <c r="E84" s="117"/>
      <c r="F84" s="118"/>
      <c r="G84" s="221">
        <v>0</v>
      </c>
      <c r="H84" s="222"/>
      <c r="I84" s="223">
        <v>0</v>
      </c>
      <c r="J84" s="224"/>
      <c r="K84" s="225"/>
      <c r="L84" s="236">
        <v>0</v>
      </c>
      <c r="M84" s="236"/>
      <c r="N84" s="236"/>
    </row>
    <row r="85" spans="1:15" s="8" customFormat="1">
      <c r="B85" s="233"/>
      <c r="C85" s="234"/>
      <c r="D85" s="235"/>
      <c r="E85" s="117"/>
      <c r="F85" s="118"/>
      <c r="G85" s="221">
        <v>0</v>
      </c>
      <c r="H85" s="222"/>
      <c r="I85" s="223">
        <v>0</v>
      </c>
      <c r="J85" s="224"/>
      <c r="K85" s="225"/>
      <c r="L85" s="236">
        <v>0</v>
      </c>
      <c r="M85" s="236"/>
      <c r="N85" s="236"/>
    </row>
    <row r="86" spans="1:15" s="8" customFormat="1">
      <c r="B86" s="233"/>
      <c r="C86" s="234"/>
      <c r="D86" s="235"/>
      <c r="E86" s="117"/>
      <c r="F86" s="118"/>
      <c r="G86" s="221">
        <v>0</v>
      </c>
      <c r="H86" s="222"/>
      <c r="I86" s="223">
        <v>0</v>
      </c>
      <c r="J86" s="224"/>
      <c r="K86" s="225"/>
      <c r="L86" s="236">
        <v>0</v>
      </c>
      <c r="M86" s="236"/>
      <c r="N86" s="236"/>
    </row>
    <row r="87" spans="1:15" s="8" customFormat="1">
      <c r="B87" s="233"/>
      <c r="C87" s="234"/>
      <c r="D87" s="235"/>
      <c r="E87" s="117"/>
      <c r="F87" s="118"/>
      <c r="G87" s="221">
        <v>0</v>
      </c>
      <c r="H87" s="222"/>
      <c r="I87" s="223">
        <v>0</v>
      </c>
      <c r="J87" s="224"/>
      <c r="K87" s="225"/>
      <c r="L87" s="236">
        <v>0</v>
      </c>
      <c r="M87" s="236"/>
      <c r="N87" s="236"/>
    </row>
    <row r="88" spans="1:15" s="8" customFormat="1">
      <c r="B88" s="233"/>
      <c r="C88" s="234"/>
      <c r="D88" s="235"/>
      <c r="E88" s="117"/>
      <c r="F88" s="118"/>
      <c r="G88" s="221">
        <v>0</v>
      </c>
      <c r="H88" s="222"/>
      <c r="I88" s="223">
        <v>0</v>
      </c>
      <c r="J88" s="224"/>
      <c r="K88" s="225"/>
      <c r="L88" s="236">
        <v>0</v>
      </c>
      <c r="M88" s="236"/>
      <c r="N88" s="236"/>
    </row>
    <row r="89" spans="1:15" s="8" customFormat="1">
      <c r="B89" s="233"/>
      <c r="C89" s="234"/>
      <c r="D89" s="235"/>
      <c r="E89" s="117"/>
      <c r="F89" s="118"/>
      <c r="G89" s="221">
        <v>0</v>
      </c>
      <c r="H89" s="222"/>
      <c r="I89" s="223">
        <v>0</v>
      </c>
      <c r="J89" s="224"/>
      <c r="K89" s="225"/>
      <c r="L89" s="236">
        <v>0</v>
      </c>
      <c r="M89" s="236"/>
      <c r="N89" s="236"/>
    </row>
    <row r="90" spans="1:15" s="8" customFormat="1">
      <c r="B90" s="233"/>
      <c r="C90" s="234"/>
      <c r="D90" s="235"/>
      <c r="E90" s="117"/>
      <c r="F90" s="118"/>
      <c r="G90" s="221">
        <v>0</v>
      </c>
      <c r="H90" s="222"/>
      <c r="I90" s="223">
        <v>0</v>
      </c>
      <c r="J90" s="224"/>
      <c r="K90" s="225"/>
      <c r="L90" s="236">
        <v>0</v>
      </c>
      <c r="M90" s="236"/>
      <c r="N90" s="236"/>
    </row>
    <row r="91" spans="1:15" s="8" customFormat="1">
      <c r="B91" s="233"/>
      <c r="C91" s="234"/>
      <c r="D91" s="235"/>
      <c r="E91" s="117"/>
      <c r="F91" s="118"/>
      <c r="G91" s="221">
        <v>0</v>
      </c>
      <c r="H91" s="222"/>
      <c r="I91" s="223">
        <v>0</v>
      </c>
      <c r="J91" s="224"/>
      <c r="K91" s="225"/>
      <c r="L91" s="236">
        <v>0</v>
      </c>
      <c r="M91" s="236"/>
      <c r="N91" s="236"/>
    </row>
    <row r="92" spans="1:15" s="8" customFormat="1">
      <c r="B92" s="233"/>
      <c r="C92" s="234"/>
      <c r="D92" s="235"/>
      <c r="E92" s="117"/>
      <c r="F92" s="118"/>
      <c r="G92" s="221">
        <v>0</v>
      </c>
      <c r="H92" s="222"/>
      <c r="I92" s="223">
        <v>0</v>
      </c>
      <c r="J92" s="224"/>
      <c r="K92" s="225"/>
      <c r="L92" s="236">
        <v>0</v>
      </c>
      <c r="M92" s="236"/>
      <c r="N92" s="236"/>
    </row>
    <row r="93" spans="1:15" s="8" customFormat="1" ht="15" customHeight="1">
      <c r="B93" s="233"/>
      <c r="C93" s="234"/>
      <c r="D93" s="235"/>
      <c r="E93" s="117"/>
      <c r="F93" s="118"/>
      <c r="G93" s="221">
        <v>0</v>
      </c>
      <c r="H93" s="222"/>
      <c r="I93" s="223">
        <v>0</v>
      </c>
      <c r="J93" s="224"/>
      <c r="K93" s="225"/>
      <c r="L93" s="236">
        <v>0</v>
      </c>
      <c r="M93" s="236"/>
      <c r="N93" s="236"/>
    </row>
    <row r="94" spans="1:15" s="8" customFormat="1" ht="15" customHeight="1">
      <c r="B94" s="233"/>
      <c r="C94" s="234"/>
      <c r="D94" s="235"/>
      <c r="E94" s="117"/>
      <c r="F94" s="118"/>
      <c r="G94" s="221">
        <v>0</v>
      </c>
      <c r="H94" s="222"/>
      <c r="I94" s="223">
        <v>0</v>
      </c>
      <c r="J94" s="224"/>
      <c r="K94" s="225"/>
      <c r="L94" s="236">
        <v>0</v>
      </c>
      <c r="M94" s="236"/>
      <c r="N94" s="236"/>
    </row>
    <row r="95" spans="1:15" s="8" customFormat="1" ht="15" customHeight="1">
      <c r="B95" s="233"/>
      <c r="C95" s="234"/>
      <c r="D95" s="235"/>
      <c r="E95" s="117"/>
      <c r="F95" s="118"/>
      <c r="G95" s="221">
        <v>0</v>
      </c>
      <c r="H95" s="222"/>
      <c r="I95" s="223">
        <v>0</v>
      </c>
      <c r="J95" s="224"/>
      <c r="K95" s="225"/>
      <c r="L95" s="236">
        <v>0</v>
      </c>
      <c r="M95" s="236"/>
      <c r="N95" s="236"/>
    </row>
    <row r="96" spans="1:15" s="8" customFormat="1" ht="15" customHeight="1">
      <c r="B96" s="233"/>
      <c r="C96" s="234"/>
      <c r="D96" s="235"/>
      <c r="E96" s="117"/>
      <c r="F96" s="118"/>
      <c r="G96" s="221">
        <v>0</v>
      </c>
      <c r="H96" s="222"/>
      <c r="I96" s="223">
        <v>0</v>
      </c>
      <c r="J96" s="224"/>
      <c r="K96" s="225"/>
      <c r="L96" s="236">
        <v>0</v>
      </c>
      <c r="M96" s="236"/>
      <c r="N96" s="236"/>
    </row>
    <row r="97" spans="1:15" s="8" customFormat="1" ht="15" customHeight="1">
      <c r="B97" s="233"/>
      <c r="C97" s="234"/>
      <c r="D97" s="235"/>
      <c r="E97" s="117"/>
      <c r="F97" s="118"/>
      <c r="G97" s="221">
        <v>0</v>
      </c>
      <c r="H97" s="222"/>
      <c r="I97" s="223">
        <v>0</v>
      </c>
      <c r="J97" s="224"/>
      <c r="K97" s="225"/>
      <c r="L97" s="236">
        <v>0</v>
      </c>
      <c r="M97" s="236"/>
      <c r="N97" s="236"/>
    </row>
    <row r="98" spans="1:15" s="8" customFormat="1" ht="15" customHeight="1">
      <c r="B98" s="233"/>
      <c r="C98" s="234"/>
      <c r="D98" s="235"/>
      <c r="E98" s="117"/>
      <c r="F98" s="118"/>
      <c r="G98" s="221">
        <v>0</v>
      </c>
      <c r="H98" s="222"/>
      <c r="I98" s="229">
        <v>0</v>
      </c>
      <c r="J98" s="230"/>
      <c r="K98" s="231"/>
      <c r="L98" s="236">
        <v>0</v>
      </c>
      <c r="M98" s="236"/>
      <c r="N98" s="236"/>
    </row>
    <row r="99" spans="1:15" s="8" customFormat="1" ht="15" customHeight="1">
      <c r="B99" s="233"/>
      <c r="C99" s="234"/>
      <c r="D99" s="235"/>
      <c r="E99" s="117"/>
      <c r="F99" s="118"/>
      <c r="G99" s="221">
        <v>0</v>
      </c>
      <c r="H99" s="222"/>
      <c r="I99" s="229">
        <v>0</v>
      </c>
      <c r="J99" s="230"/>
      <c r="K99" s="231"/>
      <c r="L99" s="236">
        <v>0</v>
      </c>
      <c r="M99" s="236"/>
      <c r="N99" s="236"/>
    </row>
    <row r="100" spans="1:15" s="8" customFormat="1">
      <c r="B100" s="245" t="s">
        <v>26</v>
      </c>
      <c r="C100" s="246"/>
      <c r="D100" s="246"/>
      <c r="E100" s="246"/>
      <c r="F100" s="247"/>
      <c r="G100" s="226">
        <f>SUM(G82:H99)</f>
        <v>0</v>
      </c>
      <c r="H100" s="227"/>
      <c r="I100" s="226">
        <f>SUM(I82:K99)</f>
        <v>0</v>
      </c>
      <c r="J100" s="227"/>
      <c r="K100" s="228"/>
      <c r="L100" s="275">
        <f>SUM(L82:N99)</f>
        <v>0</v>
      </c>
      <c r="M100" s="275"/>
      <c r="N100" s="275"/>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5" t="s">
        <v>39</v>
      </c>
      <c r="C110" s="246"/>
      <c r="D110" s="246"/>
      <c r="E110" s="246"/>
      <c r="F110" s="246"/>
      <c r="G110" s="246"/>
      <c r="H110" s="246"/>
      <c r="I110" s="246"/>
      <c r="J110" s="246"/>
      <c r="K110" s="246"/>
      <c r="L110" s="246"/>
      <c r="M110" s="246"/>
      <c r="N110" s="247"/>
      <c r="O110" s="9"/>
    </row>
    <row r="111" spans="1:15">
      <c r="A111" s="8"/>
      <c r="B111" s="15" t="s">
        <v>32</v>
      </c>
      <c r="C111" s="8"/>
      <c r="D111" s="8"/>
      <c r="E111" s="8"/>
      <c r="F111" s="11"/>
      <c r="G111" s="1"/>
      <c r="H111" s="1"/>
      <c r="I111" s="1"/>
      <c r="J111" s="1"/>
      <c r="K111" s="1"/>
      <c r="L111" s="249">
        <f>SUM(L112:N113)</f>
        <v>22400000</v>
      </c>
      <c r="M111" s="249"/>
      <c r="N111" s="249"/>
      <c r="O111" s="1"/>
    </row>
    <row r="112" spans="1:15">
      <c r="A112" s="8"/>
      <c r="B112" s="237" t="s">
        <v>92</v>
      </c>
      <c r="C112" s="237"/>
      <c r="D112" s="237"/>
      <c r="E112" s="237"/>
      <c r="F112" s="237"/>
      <c r="G112" s="237"/>
      <c r="H112" s="237"/>
      <c r="I112" s="237"/>
      <c r="J112" s="237"/>
      <c r="K112" s="237"/>
      <c r="L112" s="232">
        <v>22400000</v>
      </c>
      <c r="M112" s="232"/>
      <c r="N112" s="232"/>
      <c r="O112" s="1"/>
    </row>
    <row r="113" spans="1:15">
      <c r="A113" s="8"/>
      <c r="B113" s="237"/>
      <c r="C113" s="237"/>
      <c r="D113" s="237"/>
      <c r="E113" s="237"/>
      <c r="F113" s="237"/>
      <c r="G113" s="237"/>
      <c r="H113" s="237"/>
      <c r="I113" s="237"/>
      <c r="J113" s="237"/>
      <c r="K113" s="237"/>
      <c r="L113" s="232">
        <v>0</v>
      </c>
      <c r="M113" s="232"/>
      <c r="N113" s="232"/>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4">
        <v>35</v>
      </c>
      <c r="M115" s="244"/>
      <c r="N115" s="77" t="s">
        <v>1</v>
      </c>
      <c r="O115" s="8"/>
    </row>
    <row r="116" spans="1:15">
      <c r="A116" s="8"/>
      <c r="B116" s="106" t="s">
        <v>33</v>
      </c>
      <c r="C116" s="107"/>
      <c r="D116" s="8"/>
      <c r="E116" s="8"/>
      <c r="F116" s="8"/>
      <c r="G116" s="8"/>
      <c r="H116" s="8"/>
      <c r="I116" s="8"/>
      <c r="J116" s="8"/>
      <c r="K116" s="8"/>
      <c r="L116" s="239">
        <f>L111*L115/100</f>
        <v>7840000</v>
      </c>
      <c r="M116" s="239"/>
      <c r="N116" s="239"/>
      <c r="O116" s="8"/>
    </row>
    <row r="117" spans="1:15">
      <c r="A117" s="8"/>
      <c r="B117" s="65" t="s">
        <v>59</v>
      </c>
      <c r="C117" s="8"/>
      <c r="D117" s="8"/>
      <c r="E117" s="8"/>
      <c r="F117" s="8"/>
      <c r="G117" s="8"/>
      <c r="H117" s="8"/>
      <c r="I117" s="8"/>
      <c r="J117" s="8"/>
      <c r="K117" s="8"/>
      <c r="L117" s="61"/>
      <c r="M117" s="61"/>
      <c r="N117" s="61"/>
      <c r="O117" s="8"/>
    </row>
    <row r="118" spans="1:15">
      <c r="A118" s="8"/>
      <c r="B118" s="237"/>
      <c r="C118" s="237"/>
      <c r="D118" s="237"/>
      <c r="E118" s="237"/>
      <c r="F118" s="237"/>
      <c r="G118" s="237"/>
      <c r="H118" s="237"/>
      <c r="I118" s="237"/>
      <c r="J118" s="237"/>
      <c r="K118" s="237"/>
      <c r="L118" s="232">
        <v>0</v>
      </c>
      <c r="M118" s="232"/>
      <c r="N118" s="232"/>
      <c r="O118" s="8"/>
    </row>
    <row r="119" spans="1:15">
      <c r="A119" s="8"/>
      <c r="B119" s="237"/>
      <c r="C119" s="237"/>
      <c r="D119" s="237"/>
      <c r="E119" s="237"/>
      <c r="F119" s="237"/>
      <c r="G119" s="237"/>
      <c r="H119" s="237"/>
      <c r="I119" s="237"/>
      <c r="J119" s="237"/>
      <c r="K119" s="237"/>
      <c r="L119" s="232">
        <v>0</v>
      </c>
      <c r="M119" s="232"/>
      <c r="N119" s="232"/>
      <c r="O119" s="8"/>
    </row>
    <row r="120" spans="1:15" hidden="1">
      <c r="A120" s="8"/>
      <c r="B120" s="57"/>
      <c r="C120" s="8"/>
      <c r="D120" s="8"/>
      <c r="E120" s="8"/>
      <c r="F120" s="11"/>
      <c r="G120" s="1"/>
      <c r="H120" s="1"/>
      <c r="I120" s="1"/>
      <c r="J120" s="8"/>
      <c r="K120" s="8"/>
      <c r="L120" s="232">
        <v>0</v>
      </c>
      <c r="M120" s="232"/>
      <c r="N120" s="232"/>
      <c r="O120" s="8"/>
    </row>
    <row r="121" spans="1:15" hidden="1">
      <c r="A121" s="8"/>
      <c r="B121" s="57"/>
      <c r="C121" s="8"/>
      <c r="D121" s="8"/>
      <c r="E121" s="8"/>
      <c r="F121" s="11"/>
      <c r="G121" s="1"/>
      <c r="H121" s="1"/>
      <c r="I121" s="1"/>
      <c r="J121" s="1"/>
      <c r="K121" s="1"/>
      <c r="L121" s="232">
        <v>0</v>
      </c>
      <c r="M121" s="232"/>
      <c r="N121" s="232"/>
      <c r="O121" s="8"/>
    </row>
    <row r="122" spans="1:15" hidden="1">
      <c r="A122" s="8"/>
      <c r="B122" s="57"/>
      <c r="C122" s="8"/>
      <c r="D122" s="8"/>
      <c r="E122" s="8"/>
      <c r="F122" s="8"/>
      <c r="G122" s="8"/>
      <c r="H122" s="8"/>
      <c r="I122" s="8"/>
      <c r="J122" s="8"/>
      <c r="K122" s="8"/>
      <c r="L122" s="232">
        <v>0</v>
      </c>
      <c r="M122" s="232"/>
      <c r="N122" s="232"/>
      <c r="O122" s="8"/>
    </row>
    <row r="123" spans="1:15" s="36" customFormat="1" ht="15" customHeight="1">
      <c r="A123" s="9"/>
      <c r="B123" s="106" t="s">
        <v>34</v>
      </c>
      <c r="C123" s="107"/>
      <c r="D123" s="8"/>
      <c r="E123" s="8"/>
      <c r="F123" s="8"/>
      <c r="G123" s="8"/>
      <c r="H123" s="8"/>
      <c r="I123" s="8"/>
      <c r="J123" s="8"/>
      <c r="K123" s="8"/>
      <c r="L123" s="239">
        <f>SUM(L118:N122)</f>
        <v>0</v>
      </c>
      <c r="M123" s="239"/>
      <c r="N123" s="239"/>
      <c r="O123" s="9"/>
    </row>
    <row r="124" spans="1:15" s="36" customFormat="1" ht="15" customHeight="1" thickBot="1">
      <c r="A124" s="9"/>
      <c r="B124" s="89" t="s">
        <v>35</v>
      </c>
      <c r="C124" s="90"/>
      <c r="D124" s="90"/>
      <c r="E124" s="90"/>
      <c r="F124" s="90"/>
      <c r="G124" s="90"/>
      <c r="H124" s="90"/>
      <c r="I124" s="90"/>
      <c r="J124" s="90"/>
      <c r="K124" s="90"/>
      <c r="L124" s="240">
        <f>L123+L116</f>
        <v>7840000</v>
      </c>
      <c r="M124" s="240"/>
      <c r="N124" s="241"/>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2">
        <v>4000000</v>
      </c>
      <c r="M126" s="242"/>
      <c r="N126" s="243"/>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2">
        <v>1500000</v>
      </c>
      <c r="M129" s="232"/>
      <c r="N129" s="232"/>
      <c r="O129" s="8"/>
    </row>
    <row r="130" spans="1:19">
      <c r="A130" s="8"/>
      <c r="B130" s="8" t="s">
        <v>44</v>
      </c>
      <c r="C130" s="13"/>
      <c r="D130" s="13"/>
      <c r="E130" s="13"/>
      <c r="F130" s="8"/>
      <c r="G130" s="8"/>
      <c r="H130" s="8"/>
      <c r="I130" s="8"/>
      <c r="J130" s="8"/>
      <c r="K130" s="8"/>
      <c r="L130" s="232">
        <v>0</v>
      </c>
      <c r="M130" s="232"/>
      <c r="N130" s="232"/>
      <c r="O130" s="8"/>
    </row>
    <row r="131" spans="1:19" ht="15.75">
      <c r="A131" s="8"/>
      <c r="B131" s="50" t="s">
        <v>10</v>
      </c>
      <c r="C131" s="13"/>
      <c r="D131" s="13"/>
      <c r="E131" s="13"/>
      <c r="F131" s="11" t="s">
        <v>4</v>
      </c>
      <c r="G131" s="8"/>
      <c r="H131" s="8"/>
      <c r="I131" s="8"/>
      <c r="J131" s="8"/>
      <c r="K131" s="8"/>
      <c r="L131" s="238">
        <f>L111-L116</f>
        <v>14560000</v>
      </c>
      <c r="M131" s="238"/>
      <c r="N131" s="238"/>
      <c r="O131" s="8"/>
    </row>
    <row r="132" spans="1:19" hidden="1">
      <c r="A132" s="8"/>
      <c r="B132" s="9" t="s">
        <v>6</v>
      </c>
      <c r="C132" s="13"/>
      <c r="D132" s="13"/>
      <c r="E132" s="13"/>
      <c r="F132" s="8"/>
      <c r="G132" s="8"/>
      <c r="H132" s="8"/>
      <c r="I132" s="8"/>
      <c r="J132" s="8"/>
      <c r="K132" s="8"/>
      <c r="L132" s="232">
        <v>3500000</v>
      </c>
      <c r="M132" s="232"/>
      <c r="N132" s="232"/>
      <c r="O132" s="8"/>
    </row>
    <row r="133" spans="1:19" ht="15" customHeight="1">
      <c r="A133" s="8"/>
      <c r="B133" s="14"/>
      <c r="C133" s="14"/>
      <c r="D133" s="14"/>
      <c r="E133" s="14"/>
      <c r="F133" s="9"/>
      <c r="G133" s="46"/>
      <c r="H133" s="37"/>
      <c r="I133" s="37"/>
      <c r="J133" s="37"/>
      <c r="K133" s="47" t="s">
        <v>48</v>
      </c>
      <c r="L133" s="338">
        <f>L129+L130</f>
        <v>1500000</v>
      </c>
      <c r="M133" s="338"/>
      <c r="N133" s="339"/>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8">
        <f>L132+L133</f>
        <v>5000000</v>
      </c>
      <c r="M135" s="338"/>
      <c r="N135" s="339"/>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7">
        <f>L124</f>
        <v>7840000</v>
      </c>
      <c r="M138" s="327"/>
      <c r="N138" s="328"/>
      <c r="O138" s="8"/>
    </row>
    <row r="139" spans="1:19">
      <c r="A139" s="8"/>
      <c r="B139" s="93" t="s">
        <v>50</v>
      </c>
      <c r="C139" s="94"/>
      <c r="D139" s="94"/>
      <c r="E139" s="94"/>
      <c r="F139" s="94"/>
      <c r="G139" s="94"/>
      <c r="H139" s="94"/>
      <c r="I139" s="94"/>
      <c r="J139" s="94"/>
      <c r="K139" s="94"/>
      <c r="L139" s="227">
        <f>L138-L133</f>
        <v>6340000</v>
      </c>
      <c r="M139" s="227"/>
      <c r="N139" s="228"/>
      <c r="O139" s="8"/>
    </row>
    <row r="140" spans="1:19" hidden="1">
      <c r="A140" s="8"/>
      <c r="B140" s="49" t="s">
        <v>51</v>
      </c>
      <c r="C140" s="38"/>
      <c r="D140" s="38"/>
      <c r="E140" s="38"/>
      <c r="F140" s="38"/>
      <c r="G140" s="38"/>
      <c r="H140" s="38"/>
      <c r="I140" s="38"/>
      <c r="J140" s="38"/>
      <c r="K140" s="38"/>
      <c r="L140" s="352">
        <f>L139/2</f>
        <v>3170000</v>
      </c>
      <c r="M140" s="352"/>
      <c r="N140" s="353"/>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1" t="s">
        <v>40</v>
      </c>
      <c r="C143" s="282"/>
      <c r="D143" s="282"/>
      <c r="E143" s="282"/>
      <c r="F143" s="282"/>
      <c r="G143" s="282"/>
      <c r="H143" s="282"/>
      <c r="I143" s="282"/>
      <c r="J143" s="282"/>
      <c r="K143" s="282"/>
      <c r="L143" s="282"/>
      <c r="M143" s="282"/>
      <c r="N143" s="283"/>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3">
        <f>L139-L126</f>
        <v>2340000</v>
      </c>
      <c r="D145" s="344"/>
      <c r="E145" s="344"/>
      <c r="F145" s="344"/>
      <c r="G145" s="347" t="s">
        <v>12</v>
      </c>
      <c r="H145" s="347">
        <v>1</v>
      </c>
      <c r="I145" s="127"/>
      <c r="J145" s="333">
        <f>C145/C146*H145</f>
        <v>0.72024623803009569</v>
      </c>
      <c r="K145" s="354" t="s">
        <v>12</v>
      </c>
      <c r="L145" s="1"/>
      <c r="M145" s="1"/>
      <c r="N145" s="68"/>
      <c r="O145" s="8"/>
    </row>
    <row r="146" spans="1:16" ht="15" customHeight="1" thickBot="1">
      <c r="A146" s="8"/>
      <c r="B146" s="53"/>
      <c r="C146" s="345">
        <f>L100+L167</f>
        <v>3248888.888888889</v>
      </c>
      <c r="D146" s="346"/>
      <c r="E146" s="346"/>
      <c r="F146" s="346"/>
      <c r="G146" s="347"/>
      <c r="H146" s="347"/>
      <c r="I146" s="127"/>
      <c r="J146" s="334"/>
      <c r="K146" s="355"/>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1">
        <f>C145-C146</f>
        <v>-908888.88888888899</v>
      </c>
      <c r="M149" s="351"/>
      <c r="N149" s="351"/>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5">
        <v>40000000</v>
      </c>
      <c r="G160" s="325"/>
      <c r="H160" s="325"/>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5" t="s">
        <v>54</v>
      </c>
      <c r="L164" s="336"/>
      <c r="M164" s="336"/>
      <c r="N164" s="337"/>
      <c r="O164" s="8"/>
    </row>
    <row r="165" spans="1:19" ht="15.75">
      <c r="A165" s="8"/>
      <c r="B165" s="16" t="s">
        <v>24</v>
      </c>
      <c r="C165" s="1"/>
      <c r="D165" s="1"/>
      <c r="E165" s="348">
        <v>86000000</v>
      </c>
      <c r="F165" s="349"/>
      <c r="G165" s="349"/>
      <c r="H165" s="350"/>
      <c r="I165" s="129"/>
      <c r="J165" s="15"/>
      <c r="K165" s="71">
        <v>0</v>
      </c>
      <c r="L165" s="326" t="e">
        <f>(((((G166*(G167/12))*E165)/100)+E165)/G167)</f>
        <v>#DIV/0!</v>
      </c>
      <c r="M165" s="326"/>
      <c r="N165" s="326"/>
      <c r="O165" s="8"/>
    </row>
    <row r="166" spans="1:19" ht="18.75">
      <c r="A166" s="8"/>
      <c r="B166" s="16" t="s">
        <v>0</v>
      </c>
      <c r="C166" s="23"/>
      <c r="D166" s="23"/>
      <c r="E166" s="108">
        <v>12</v>
      </c>
      <c r="F166" s="40">
        <v>0</v>
      </c>
      <c r="G166" s="40">
        <v>0</v>
      </c>
      <c r="H166" s="20" t="s">
        <v>1</v>
      </c>
      <c r="I166" s="20"/>
      <c r="J166" s="20"/>
      <c r="K166" s="92">
        <f>F167</f>
        <v>0</v>
      </c>
      <c r="L166" s="326" t="e">
        <f>(((((F166*(F167/12))*E165)/100)+E165)/F167)</f>
        <v>#DIV/0!</v>
      </c>
      <c r="M166" s="326"/>
      <c r="N166" s="326"/>
      <c r="O166" s="8"/>
    </row>
    <row r="167" spans="1:19" ht="18.75">
      <c r="A167" s="8"/>
      <c r="B167" s="16" t="s">
        <v>11</v>
      </c>
      <c r="C167" s="23"/>
      <c r="D167" s="23"/>
      <c r="E167" s="84">
        <v>36</v>
      </c>
      <c r="F167" s="21">
        <v>0</v>
      </c>
      <c r="G167" s="21">
        <v>0</v>
      </c>
      <c r="H167" s="15" t="s">
        <v>60</v>
      </c>
      <c r="I167" s="15"/>
      <c r="J167" s="15"/>
      <c r="K167" s="110">
        <f>E167</f>
        <v>36</v>
      </c>
      <c r="L167" s="332">
        <f>(((((E166*(E167/12))*E165)/100)+E165)/E167)</f>
        <v>3248888.888888889</v>
      </c>
      <c r="M167" s="332"/>
      <c r="N167" s="332"/>
      <c r="O167" s="8"/>
    </row>
    <row r="168" spans="1:19">
      <c r="A168" s="8"/>
      <c r="B168" s="16"/>
      <c r="C168" s="67"/>
      <c r="D168" s="67"/>
      <c r="E168" s="21"/>
      <c r="F168" s="21"/>
      <c r="G168" s="21"/>
      <c r="H168" s="15"/>
      <c r="I168" s="15"/>
      <c r="J168" s="15"/>
      <c r="K168" s="70"/>
      <c r="L168" s="72"/>
      <c r="M168" s="72"/>
      <c r="N168" s="73"/>
      <c r="O168" s="8"/>
    </row>
    <row r="169" spans="1:19">
      <c r="A169" s="8"/>
      <c r="B169" s="340" t="s">
        <v>57</v>
      </c>
      <c r="C169" s="341"/>
      <c r="D169" s="341"/>
      <c r="E169" s="341"/>
      <c r="F169" s="341"/>
      <c r="G169" s="341"/>
      <c r="H169" s="341"/>
      <c r="I169" s="341"/>
      <c r="J169" s="341"/>
      <c r="K169" s="341"/>
      <c r="L169" s="341"/>
      <c r="M169" s="341"/>
      <c r="N169" s="342"/>
      <c r="O169" s="8"/>
    </row>
    <row r="170" spans="1:19" ht="15" customHeight="1">
      <c r="A170" s="8"/>
      <c r="B170" s="16" t="s">
        <v>58</v>
      </c>
      <c r="C170" s="23"/>
      <c r="D170" s="23"/>
      <c r="E170" s="232">
        <v>60000000</v>
      </c>
      <c r="F170" s="232"/>
      <c r="G170" s="232"/>
      <c r="H170" s="16"/>
      <c r="I170" s="16"/>
      <c r="J170" s="329" t="s">
        <v>61</v>
      </c>
      <c r="K170" s="330"/>
      <c r="L170" s="330"/>
      <c r="M170" s="330"/>
      <c r="N170" s="331"/>
      <c r="O170" s="8"/>
    </row>
    <row r="171" spans="1:19" ht="15" customHeight="1">
      <c r="A171" s="8"/>
      <c r="B171" s="16" t="s">
        <v>8</v>
      </c>
      <c r="C171" s="23"/>
      <c r="D171" s="23"/>
      <c r="E171" s="308">
        <v>75</v>
      </c>
      <c r="F171" s="308"/>
      <c r="G171" s="34" t="s">
        <v>1</v>
      </c>
      <c r="H171" s="45"/>
      <c r="I171" s="45"/>
      <c r="J171" s="319"/>
      <c r="K171" s="319"/>
      <c r="L171" s="319"/>
      <c r="M171" s="319"/>
      <c r="N171" s="319"/>
      <c r="O171" s="8"/>
      <c r="R171" s="102"/>
    </row>
    <row r="172" spans="1:19" ht="15" customHeight="1">
      <c r="A172" s="8"/>
      <c r="B172" s="16" t="s">
        <v>9</v>
      </c>
      <c r="C172" s="23"/>
      <c r="D172" s="23"/>
      <c r="E172" s="232">
        <f>E170*E171/100</f>
        <v>45000000</v>
      </c>
      <c r="F172" s="232"/>
      <c r="G172" s="232"/>
      <c r="H172" s="16"/>
      <c r="I172" s="16"/>
      <c r="J172" s="319"/>
      <c r="K172" s="319"/>
      <c r="L172" s="319"/>
      <c r="M172" s="319"/>
      <c r="N172" s="319"/>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9" t="s">
        <v>98</v>
      </c>
      <c r="C174" s="309"/>
      <c r="D174" s="309"/>
      <c r="E174" s="309"/>
      <c r="F174" s="309"/>
      <c r="G174" s="309"/>
      <c r="H174" s="309"/>
      <c r="I174" s="309"/>
      <c r="J174" s="309"/>
      <c r="K174" s="309"/>
      <c r="L174" s="309"/>
      <c r="M174" s="309"/>
      <c r="N174" s="309"/>
      <c r="O174" s="8"/>
    </row>
    <row r="175" spans="1:19" ht="15" customHeight="1" thickTop="1" thickBot="1">
      <c r="A175" s="8"/>
      <c r="B175" s="320" t="s">
        <v>93</v>
      </c>
      <c r="C175" s="320"/>
      <c r="D175" s="320"/>
      <c r="E175" s="320"/>
      <c r="F175" s="320"/>
      <c r="G175" s="320"/>
      <c r="H175" s="320"/>
      <c r="I175" s="320"/>
      <c r="J175" s="320"/>
      <c r="K175" s="320"/>
      <c r="L175" s="320"/>
      <c r="M175" s="320"/>
      <c r="N175" s="320"/>
      <c r="O175" s="8"/>
      <c r="S175" s="7" t="s">
        <v>96</v>
      </c>
    </row>
    <row r="176" spans="1:19" ht="15" customHeight="1" thickTop="1" thickBot="1">
      <c r="A176" s="8"/>
      <c r="B176" s="318" t="s">
        <v>95</v>
      </c>
      <c r="C176" s="318"/>
      <c r="D176" s="318"/>
      <c r="E176" s="318"/>
      <c r="F176" s="318"/>
      <c r="G176" s="318"/>
      <c r="H176" s="318"/>
      <c r="I176" s="318"/>
      <c r="J176" s="318"/>
      <c r="K176" s="318"/>
      <c r="L176" s="318"/>
      <c r="M176" s="318"/>
      <c r="N176" s="318"/>
      <c r="O176" s="8"/>
    </row>
    <row r="177" spans="1:16" ht="15" customHeight="1" thickTop="1" thickBot="1">
      <c r="A177" s="8"/>
      <c r="B177" s="318" t="s">
        <v>94</v>
      </c>
      <c r="C177" s="318"/>
      <c r="D177" s="318"/>
      <c r="E177" s="318"/>
      <c r="F177" s="318"/>
      <c r="G177" s="318"/>
      <c r="H177" s="318"/>
      <c r="I177" s="318"/>
      <c r="J177" s="318"/>
      <c r="K177" s="318"/>
      <c r="L177" s="318"/>
      <c r="M177" s="318"/>
      <c r="N177" s="318"/>
      <c r="O177" s="8"/>
    </row>
    <row r="178" spans="1:16" ht="16.5" thickTop="1">
      <c r="B178" s="317"/>
      <c r="C178" s="317"/>
      <c r="D178" s="317"/>
      <c r="E178" s="317"/>
      <c r="F178" s="317"/>
      <c r="G178" s="317"/>
      <c r="H178" s="317"/>
      <c r="I178" s="317"/>
      <c r="J178" s="317"/>
      <c r="K178" s="317"/>
      <c r="L178" s="317"/>
      <c r="M178" s="317"/>
      <c r="N178" s="317"/>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50" t="s">
        <v>42</v>
      </c>
      <c r="I186" s="251"/>
      <c r="J186" s="251"/>
      <c r="K186" s="251"/>
      <c r="L186" s="251"/>
      <c r="M186" s="251"/>
      <c r="N186" s="252"/>
      <c r="O186" s="105"/>
      <c r="P186" s="104"/>
    </row>
    <row r="187" spans="1:16">
      <c r="A187" s="8"/>
      <c r="B187" s="310" t="s">
        <v>71</v>
      </c>
      <c r="C187" s="311"/>
      <c r="D187" s="311"/>
      <c r="E187" s="311"/>
      <c r="F187" s="311"/>
      <c r="G187" s="312"/>
      <c r="H187" s="310" t="s">
        <v>67</v>
      </c>
      <c r="I187" s="311"/>
      <c r="J187" s="311"/>
      <c r="K187" s="311"/>
      <c r="L187" s="311"/>
      <c r="M187" s="311"/>
      <c r="N187" s="312"/>
      <c r="O187" s="104"/>
      <c r="P187" s="104"/>
    </row>
    <row r="188" spans="1:16" ht="15" hidden="1" customHeight="1">
      <c r="A188" s="8"/>
      <c r="B188" s="310" t="s">
        <v>53</v>
      </c>
      <c r="C188" s="311"/>
      <c r="D188" s="311"/>
      <c r="E188" s="311"/>
      <c r="F188" s="311"/>
      <c r="G188" s="312"/>
      <c r="H188" s="310" t="s">
        <v>67</v>
      </c>
      <c r="I188" s="311"/>
      <c r="J188" s="311"/>
      <c r="K188" s="311"/>
      <c r="L188" s="311"/>
      <c r="M188" s="311"/>
      <c r="N188" s="312"/>
      <c r="O188" s="104"/>
      <c r="P188" s="104"/>
    </row>
    <row r="189" spans="1:16">
      <c r="A189" s="8"/>
      <c r="B189" s="310" t="s">
        <v>72</v>
      </c>
      <c r="C189" s="311"/>
      <c r="D189" s="311"/>
      <c r="E189" s="311"/>
      <c r="F189" s="311"/>
      <c r="G189" s="312"/>
      <c r="H189" s="310" t="s">
        <v>84</v>
      </c>
      <c r="I189" s="311"/>
      <c r="J189" s="311"/>
      <c r="K189" s="311"/>
      <c r="L189" s="311"/>
      <c r="M189" s="311"/>
      <c r="N189" s="312"/>
      <c r="O189" s="104"/>
      <c r="P189" s="104"/>
    </row>
    <row r="190" spans="1:16">
      <c r="A190" s="8"/>
      <c r="B190" s="310"/>
      <c r="C190" s="311"/>
      <c r="D190" s="311"/>
      <c r="E190" s="311"/>
      <c r="F190" s="311"/>
      <c r="G190" s="312"/>
      <c r="H190" s="310" t="s">
        <v>70</v>
      </c>
      <c r="I190" s="311"/>
      <c r="J190" s="311"/>
      <c r="K190" s="311"/>
      <c r="L190" s="311"/>
      <c r="M190" s="311"/>
      <c r="N190" s="312"/>
      <c r="O190" s="104"/>
      <c r="P190" s="104"/>
    </row>
    <row r="191" spans="1:16" hidden="1">
      <c r="A191" s="8"/>
      <c r="B191" s="310" t="s">
        <v>53</v>
      </c>
      <c r="C191" s="311"/>
      <c r="D191" s="311"/>
      <c r="E191" s="311"/>
      <c r="F191" s="311"/>
      <c r="G191" s="312"/>
      <c r="H191" s="310" t="s">
        <v>67</v>
      </c>
      <c r="I191" s="311"/>
      <c r="J191" s="311"/>
      <c r="K191" s="311"/>
      <c r="L191" s="311"/>
      <c r="M191" s="311"/>
      <c r="N191" s="312"/>
      <c r="O191" s="104"/>
      <c r="P191" s="104"/>
    </row>
    <row r="192" spans="1:16">
      <c r="B192" s="313" t="s">
        <v>69</v>
      </c>
      <c r="C192" s="314"/>
      <c r="D192" s="314"/>
      <c r="E192" s="314"/>
      <c r="F192" s="314"/>
      <c r="G192" s="315"/>
      <c r="H192" s="313" t="s">
        <v>68</v>
      </c>
      <c r="I192" s="314"/>
      <c r="J192" s="314"/>
      <c r="K192" s="314"/>
      <c r="L192" s="314"/>
      <c r="M192" s="314"/>
      <c r="N192" s="315"/>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6" t="s">
        <v>73</v>
      </c>
      <c r="M208" s="316"/>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5" t="s">
        <v>30</v>
      </c>
      <c r="C210" s="306"/>
      <c r="D210" s="306"/>
      <c r="E210" s="306"/>
      <c r="F210" s="306"/>
      <c r="G210" s="306"/>
      <c r="H210" s="306"/>
      <c r="I210" s="306"/>
      <c r="J210" s="306"/>
      <c r="K210" s="306"/>
      <c r="L210" s="306"/>
      <c r="M210" s="306"/>
      <c r="N210" s="307"/>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4"/>
  <sheetViews>
    <sheetView tabSelected="1" topLeftCell="A25" zoomScale="115" zoomScaleNormal="115" workbookViewId="0">
      <selection activeCell="L176" sqref="L176"/>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383" t="s">
        <v>99</v>
      </c>
      <c r="B5" s="384"/>
      <c r="C5" s="384"/>
      <c r="D5" s="384"/>
      <c r="E5" s="384"/>
      <c r="F5" s="384"/>
      <c r="G5" s="384"/>
      <c r="H5" s="384"/>
      <c r="I5" s="384"/>
      <c r="J5" s="385"/>
    </row>
    <row r="6" spans="1:10" ht="15" thickBot="1">
      <c r="A6" s="386"/>
      <c r="B6" s="387"/>
      <c r="C6" s="387"/>
      <c r="D6" s="387"/>
      <c r="E6" s="387"/>
      <c r="F6" s="387"/>
      <c r="G6" s="387"/>
      <c r="H6" s="387"/>
      <c r="I6" s="387"/>
      <c r="J6" s="388"/>
    </row>
    <row r="7" spans="1:10" ht="15.75">
      <c r="A7" s="140"/>
      <c r="B7" s="140"/>
      <c r="C7" s="140"/>
      <c r="D7" s="140"/>
      <c r="E7" s="140"/>
      <c r="F7" s="140"/>
      <c r="G7" s="140"/>
      <c r="H7" s="140"/>
      <c r="I7" s="140"/>
      <c r="J7" s="140"/>
    </row>
    <row r="8" spans="1:10">
      <c r="A8" s="141" t="s">
        <v>100</v>
      </c>
      <c r="C8" s="389" t="s">
        <v>170</v>
      </c>
      <c r="D8" s="389"/>
      <c r="E8" s="389"/>
      <c r="F8" s="389"/>
      <c r="G8" s="389"/>
      <c r="H8" s="389"/>
      <c r="I8" s="389"/>
      <c r="J8" s="389"/>
    </row>
    <row r="9" spans="1:10">
      <c r="A9" s="141" t="s">
        <v>101</v>
      </c>
      <c r="C9" s="365" t="s">
        <v>171</v>
      </c>
      <c r="D9" s="365"/>
      <c r="E9" s="365"/>
      <c r="F9" s="365"/>
      <c r="G9" s="365"/>
      <c r="H9" s="365"/>
      <c r="I9" s="365"/>
      <c r="J9" s="365"/>
    </row>
    <row r="10" spans="1:10">
      <c r="A10" s="141" t="s">
        <v>102</v>
      </c>
      <c r="C10" s="365" t="s">
        <v>172</v>
      </c>
      <c r="D10" s="365"/>
      <c r="E10" s="365"/>
      <c r="F10" s="365"/>
      <c r="G10" s="365"/>
      <c r="H10" s="365"/>
      <c r="I10" s="365"/>
      <c r="J10" s="365"/>
    </row>
    <row r="11" spans="1:10">
      <c r="A11" s="141" t="s">
        <v>103</v>
      </c>
      <c r="C11" s="365" t="s">
        <v>137</v>
      </c>
      <c r="D11" s="365"/>
      <c r="E11" s="365"/>
      <c r="F11" s="365"/>
      <c r="G11" s="365"/>
      <c r="H11" s="365"/>
      <c r="I11" s="365"/>
      <c r="J11" s="365"/>
    </row>
    <row r="12" spans="1:10">
      <c r="A12" s="141" t="s">
        <v>104</v>
      </c>
      <c r="C12" s="365" t="s">
        <v>192</v>
      </c>
      <c r="D12" s="365"/>
      <c r="E12" s="365"/>
      <c r="F12" s="365"/>
      <c r="G12" s="365"/>
      <c r="H12" s="365"/>
      <c r="I12" s="365"/>
      <c r="J12" s="365"/>
    </row>
    <row r="13" spans="1:10" ht="15" thickBot="1">
      <c r="A13" s="141" t="s">
        <v>126</v>
      </c>
      <c r="C13" s="394">
        <v>236000000</v>
      </c>
      <c r="D13" s="394"/>
      <c r="E13" s="155"/>
      <c r="F13" s="155"/>
      <c r="G13" s="155"/>
      <c r="H13" s="155"/>
      <c r="I13" s="155"/>
      <c r="J13" s="155"/>
    </row>
    <row r="14" spans="1:10">
      <c r="A14" s="141" t="s">
        <v>127</v>
      </c>
      <c r="C14" s="155" t="s">
        <v>173</v>
      </c>
      <c r="D14" s="155"/>
      <c r="E14" s="155"/>
      <c r="F14" s="155"/>
      <c r="G14" s="155"/>
      <c r="H14" s="155"/>
      <c r="I14" s="155"/>
      <c r="J14" s="155"/>
    </row>
    <row r="15" spans="1:10">
      <c r="A15" s="141" t="s">
        <v>128</v>
      </c>
      <c r="C15" s="155" t="s">
        <v>174</v>
      </c>
      <c r="D15" s="155"/>
      <c r="E15" s="155"/>
      <c r="F15" s="155"/>
      <c r="G15" s="155"/>
      <c r="H15" s="155"/>
      <c r="I15" s="155"/>
      <c r="J15" s="155"/>
    </row>
    <row r="16" spans="1:10">
      <c r="A16" s="141" t="s">
        <v>175</v>
      </c>
      <c r="C16" s="168" t="s">
        <v>159</v>
      </c>
      <c r="D16" s="168"/>
      <c r="E16" s="168"/>
      <c r="F16" s="168"/>
      <c r="G16" s="168"/>
      <c r="H16" s="168"/>
      <c r="I16" s="168"/>
      <c r="J16" s="168"/>
    </row>
    <row r="17" spans="1:12">
      <c r="A17" s="365" t="s">
        <v>135</v>
      </c>
      <c r="B17" s="365"/>
      <c r="C17" s="179" t="s">
        <v>139</v>
      </c>
      <c r="D17" s="179"/>
      <c r="E17" s="179"/>
      <c r="F17" s="179"/>
      <c r="G17" s="179"/>
      <c r="H17" s="179"/>
      <c r="I17" s="179"/>
      <c r="J17" s="179"/>
    </row>
    <row r="18" spans="1:12" ht="15" thickBot="1"/>
    <row r="19" spans="1:12">
      <c r="A19" s="383" t="s">
        <v>105</v>
      </c>
      <c r="B19" s="384"/>
      <c r="C19" s="384"/>
      <c r="D19" s="384"/>
      <c r="E19" s="384"/>
      <c r="F19" s="384"/>
      <c r="G19" s="384"/>
      <c r="H19" s="384"/>
      <c r="I19" s="384"/>
      <c r="J19" s="385"/>
    </row>
    <row r="20" spans="1:12" ht="15" thickBot="1">
      <c r="A20" s="386"/>
      <c r="B20" s="387"/>
      <c r="C20" s="387"/>
      <c r="D20" s="387"/>
      <c r="E20" s="387"/>
      <c r="F20" s="387"/>
      <c r="G20" s="387"/>
      <c r="H20" s="387"/>
      <c r="I20" s="387"/>
      <c r="J20" s="388"/>
    </row>
    <row r="26" spans="1:12">
      <c r="L26" s="141" t="s">
        <v>96</v>
      </c>
    </row>
    <row r="34" spans="15:15">
      <c r="O34" s="141" t="s">
        <v>96</v>
      </c>
    </row>
    <row r="70" spans="1:12" hidden="1"/>
    <row r="71" spans="1:12" hidden="1"/>
    <row r="72" spans="1:12" ht="20.100000000000001" customHeight="1" thickBot="1">
      <c r="A72" s="391"/>
      <c r="B72" s="392"/>
      <c r="C72" s="392"/>
      <c r="D72" s="392"/>
      <c r="E72" s="392"/>
      <c r="F72" s="392"/>
      <c r="G72" s="392"/>
      <c r="H72" s="392"/>
      <c r="I72" s="392"/>
      <c r="J72" s="393"/>
    </row>
    <row r="73" spans="1:12" ht="17.100000000000001" customHeight="1">
      <c r="A73" s="390" t="s">
        <v>106</v>
      </c>
      <c r="B73" s="390"/>
      <c r="C73" s="390"/>
      <c r="D73" s="390"/>
      <c r="E73" s="390"/>
      <c r="F73" s="390" t="s">
        <v>133</v>
      </c>
      <c r="G73" s="390"/>
      <c r="H73" s="390"/>
      <c r="I73" s="390"/>
      <c r="J73" s="390"/>
    </row>
    <row r="74" spans="1:12">
      <c r="A74" s="368" t="s">
        <v>152</v>
      </c>
      <c r="B74" s="369"/>
      <c r="C74" s="376">
        <v>0</v>
      </c>
      <c r="D74" s="377"/>
      <c r="E74" s="378"/>
      <c r="F74" s="368" t="s">
        <v>152</v>
      </c>
      <c r="G74" s="369"/>
      <c r="H74" s="370">
        <v>0</v>
      </c>
      <c r="I74" s="370"/>
      <c r="J74" s="370"/>
      <c r="L74" s="141" t="s">
        <v>140</v>
      </c>
    </row>
    <row r="75" spans="1:12">
      <c r="A75" s="371" t="s">
        <v>153</v>
      </c>
      <c r="B75" s="372"/>
      <c r="C75" s="370">
        <v>0</v>
      </c>
      <c r="D75" s="370"/>
      <c r="E75" s="370"/>
      <c r="F75" s="371" t="s">
        <v>153</v>
      </c>
      <c r="G75" s="372"/>
      <c r="H75" s="370">
        <v>0</v>
      </c>
      <c r="I75" s="370"/>
      <c r="J75" s="370"/>
    </row>
    <row r="76" spans="1:12">
      <c r="A76" s="381" t="s">
        <v>148</v>
      </c>
      <c r="B76" s="382"/>
      <c r="C76" s="370">
        <v>0</v>
      </c>
      <c r="D76" s="370"/>
      <c r="E76" s="370"/>
      <c r="F76" s="381" t="s">
        <v>148</v>
      </c>
      <c r="G76" s="382"/>
      <c r="H76" s="370">
        <v>0</v>
      </c>
      <c r="I76" s="370"/>
      <c r="J76" s="370"/>
    </row>
    <row r="77" spans="1:12">
      <c r="A77" s="368" t="s">
        <v>149</v>
      </c>
      <c r="B77" s="369"/>
      <c r="C77" s="376">
        <v>0</v>
      </c>
      <c r="D77" s="377"/>
      <c r="E77" s="378"/>
      <c r="F77" s="368" t="s">
        <v>149</v>
      </c>
      <c r="G77" s="369"/>
      <c r="H77" s="370">
        <v>0</v>
      </c>
      <c r="I77" s="370"/>
      <c r="J77" s="370"/>
    </row>
    <row r="78" spans="1:12">
      <c r="A78" s="368" t="s">
        <v>150</v>
      </c>
      <c r="B78" s="369"/>
      <c r="C78" s="376">
        <v>0</v>
      </c>
      <c r="D78" s="377"/>
      <c r="E78" s="378"/>
      <c r="F78" s="368" t="s">
        <v>150</v>
      </c>
      <c r="G78" s="369"/>
      <c r="H78" s="370">
        <v>0</v>
      </c>
      <c r="I78" s="370"/>
      <c r="J78" s="370"/>
    </row>
    <row r="79" spans="1:12">
      <c r="A79" s="373" t="s">
        <v>154</v>
      </c>
      <c r="B79" s="374"/>
      <c r="C79" s="370">
        <v>0</v>
      </c>
      <c r="D79" s="370"/>
      <c r="E79" s="370"/>
      <c r="F79" s="373" t="s">
        <v>154</v>
      </c>
      <c r="G79" s="374"/>
      <c r="H79" s="370">
        <v>0</v>
      </c>
      <c r="I79" s="370"/>
      <c r="J79" s="370"/>
    </row>
    <row r="80" spans="1:12" ht="19.5" customHeight="1">
      <c r="A80" s="435" t="s">
        <v>155</v>
      </c>
      <c r="B80" s="436"/>
      <c r="C80" s="437">
        <f>SUM(C74:E79)</f>
        <v>0</v>
      </c>
      <c r="D80" s="437"/>
      <c r="E80" s="437"/>
      <c r="F80" s="435" t="s">
        <v>156</v>
      </c>
      <c r="G80" s="436"/>
      <c r="H80" s="437">
        <f>SUM(H74:J79)</f>
        <v>0</v>
      </c>
      <c r="I80" s="437"/>
      <c r="J80" s="437"/>
    </row>
    <row r="81" spans="1:12" s="205" customFormat="1" ht="20.100000000000001" customHeight="1">
      <c r="A81" s="380" t="s">
        <v>107</v>
      </c>
      <c r="B81" s="380"/>
      <c r="C81" s="379">
        <f>C80/3</f>
        <v>0</v>
      </c>
      <c r="D81" s="379"/>
      <c r="E81" s="379"/>
      <c r="F81" s="380" t="s">
        <v>107</v>
      </c>
      <c r="G81" s="380"/>
      <c r="H81" s="379">
        <f>H80/3</f>
        <v>0</v>
      </c>
      <c r="I81" s="379"/>
      <c r="J81" s="379"/>
    </row>
    <row r="82" spans="1:12" ht="15" thickBot="1">
      <c r="A82" s="100"/>
      <c r="B82" s="100"/>
      <c r="C82" s="178"/>
      <c r="D82" s="178"/>
      <c r="E82" s="178"/>
      <c r="F82" s="100"/>
      <c r="G82" s="100"/>
      <c r="H82" s="178"/>
      <c r="I82" s="178"/>
      <c r="J82" s="178"/>
    </row>
    <row r="83" spans="1:12" ht="20.100000000000001" customHeight="1" thickBot="1">
      <c r="A83" s="395" t="s">
        <v>108</v>
      </c>
      <c r="B83" s="396"/>
      <c r="C83" s="396"/>
      <c r="D83" s="396"/>
      <c r="E83" s="396"/>
      <c r="F83" s="396"/>
      <c r="G83" s="396"/>
      <c r="H83" s="396"/>
      <c r="I83" s="396"/>
      <c r="J83" s="397"/>
    </row>
    <row r="84" spans="1:12" ht="20.100000000000001" customHeight="1">
      <c r="A84" s="375" t="s">
        <v>109</v>
      </c>
      <c r="B84" s="375"/>
      <c r="C84" s="154" t="s">
        <v>110</v>
      </c>
      <c r="D84" s="154" t="s">
        <v>111</v>
      </c>
      <c r="E84" s="401" t="s">
        <v>113</v>
      </c>
      <c r="F84" s="402"/>
      <c r="G84" s="402"/>
      <c r="H84" s="403"/>
      <c r="I84" s="375" t="s">
        <v>112</v>
      </c>
      <c r="J84" s="375"/>
    </row>
    <row r="85" spans="1:12" ht="15" customHeight="1">
      <c r="A85" s="356" t="s">
        <v>176</v>
      </c>
      <c r="B85" s="356"/>
      <c r="C85" s="189" t="s">
        <v>151</v>
      </c>
      <c r="D85" s="184">
        <v>1</v>
      </c>
      <c r="E85" s="359">
        <v>0</v>
      </c>
      <c r="F85" s="359"/>
      <c r="G85" s="358">
        <v>245592736</v>
      </c>
      <c r="H85" s="358"/>
      <c r="I85" s="359">
        <v>6300000</v>
      </c>
      <c r="J85" s="359"/>
    </row>
    <row r="86" spans="1:12" ht="15" customHeight="1">
      <c r="A86" s="356" t="s">
        <v>176</v>
      </c>
      <c r="B86" s="356"/>
      <c r="C86" s="189" t="s">
        <v>151</v>
      </c>
      <c r="D86" s="206">
        <v>1</v>
      </c>
      <c r="E86" s="359">
        <v>0</v>
      </c>
      <c r="F86" s="359"/>
      <c r="G86" s="358">
        <v>117362908</v>
      </c>
      <c r="H86" s="358"/>
      <c r="I86" s="359">
        <v>3920000</v>
      </c>
      <c r="J86" s="359"/>
      <c r="L86" s="141" t="s">
        <v>96</v>
      </c>
    </row>
    <row r="87" spans="1:12" ht="15" customHeight="1">
      <c r="A87" s="356" t="s">
        <v>160</v>
      </c>
      <c r="B87" s="356"/>
      <c r="C87" s="189" t="s">
        <v>151</v>
      </c>
      <c r="D87" s="206">
        <v>1</v>
      </c>
      <c r="E87" s="359">
        <v>0</v>
      </c>
      <c r="F87" s="359"/>
      <c r="G87" s="358">
        <v>90517100</v>
      </c>
      <c r="H87" s="358"/>
      <c r="I87" s="359">
        <v>2362500.0000000005</v>
      </c>
      <c r="J87" s="359"/>
    </row>
    <row r="88" spans="1:12" ht="15" customHeight="1">
      <c r="A88" s="356" t="s">
        <v>158</v>
      </c>
      <c r="B88" s="356"/>
      <c r="C88" s="189" t="s">
        <v>151</v>
      </c>
      <c r="D88" s="220">
        <v>1</v>
      </c>
      <c r="E88" s="359">
        <v>0</v>
      </c>
      <c r="F88" s="359"/>
      <c r="G88" s="358">
        <v>89557318</v>
      </c>
      <c r="H88" s="358"/>
      <c r="I88" s="359">
        <v>3867000</v>
      </c>
      <c r="J88" s="359"/>
    </row>
    <row r="89" spans="1:12" ht="15" customHeight="1">
      <c r="A89" s="356" t="s">
        <v>177</v>
      </c>
      <c r="B89" s="356"/>
      <c r="C89" s="189" t="s">
        <v>151</v>
      </c>
      <c r="D89" s="220">
        <v>1</v>
      </c>
      <c r="E89" s="359">
        <v>0</v>
      </c>
      <c r="F89" s="359"/>
      <c r="G89" s="358">
        <v>43560340</v>
      </c>
      <c r="H89" s="358"/>
      <c r="I89" s="359">
        <v>4985000</v>
      </c>
      <c r="J89" s="359"/>
    </row>
    <row r="90" spans="1:12" ht="15" customHeight="1">
      <c r="A90" s="356" t="s">
        <v>176</v>
      </c>
      <c r="B90" s="356"/>
      <c r="C90" s="189" t="s">
        <v>151</v>
      </c>
      <c r="D90" s="220">
        <v>1</v>
      </c>
      <c r="E90" s="359">
        <v>0</v>
      </c>
      <c r="F90" s="359"/>
      <c r="G90" s="358">
        <v>42683258</v>
      </c>
      <c r="H90" s="358"/>
      <c r="I90" s="359">
        <v>2030000</v>
      </c>
      <c r="J90" s="359"/>
    </row>
    <row r="91" spans="1:12" ht="15" customHeight="1">
      <c r="A91" s="356" t="s">
        <v>178</v>
      </c>
      <c r="B91" s="356"/>
      <c r="C91" s="189" t="s">
        <v>151</v>
      </c>
      <c r="D91" s="220">
        <v>1</v>
      </c>
      <c r="E91" s="359">
        <v>0</v>
      </c>
      <c r="F91" s="359"/>
      <c r="G91" s="358">
        <v>27471429</v>
      </c>
      <c r="H91" s="358"/>
      <c r="I91" s="359">
        <v>4500000</v>
      </c>
      <c r="J91" s="359"/>
    </row>
    <row r="92" spans="1:12" ht="15" customHeight="1">
      <c r="A92" s="356" t="s">
        <v>179</v>
      </c>
      <c r="B92" s="356"/>
      <c r="C92" s="189" t="s">
        <v>151</v>
      </c>
      <c r="D92" s="220">
        <v>1</v>
      </c>
      <c r="E92" s="359">
        <v>0</v>
      </c>
      <c r="F92" s="359"/>
      <c r="G92" s="358">
        <v>27288082</v>
      </c>
      <c r="H92" s="358"/>
      <c r="I92" s="359">
        <v>1930000</v>
      </c>
      <c r="J92" s="359"/>
    </row>
    <row r="93" spans="1:12" ht="15" customHeight="1">
      <c r="A93" s="356" t="s">
        <v>180</v>
      </c>
      <c r="B93" s="356"/>
      <c r="C93" s="189" t="s">
        <v>151</v>
      </c>
      <c r="D93" s="220">
        <v>1</v>
      </c>
      <c r="E93" s="359">
        <v>0</v>
      </c>
      <c r="F93" s="359"/>
      <c r="G93" s="358">
        <v>21054547</v>
      </c>
      <c r="H93" s="358"/>
      <c r="I93" s="359">
        <v>950000</v>
      </c>
      <c r="J93" s="359"/>
    </row>
    <row r="94" spans="1:12" ht="15" customHeight="1">
      <c r="A94" s="356" t="s">
        <v>181</v>
      </c>
      <c r="B94" s="356"/>
      <c r="C94" s="189" t="s">
        <v>151</v>
      </c>
      <c r="D94" s="220">
        <v>1</v>
      </c>
      <c r="E94" s="359">
        <v>0</v>
      </c>
      <c r="F94" s="359"/>
      <c r="G94" s="358">
        <v>13999545</v>
      </c>
      <c r="H94" s="358"/>
      <c r="I94" s="359">
        <v>2300000</v>
      </c>
      <c r="J94" s="359"/>
    </row>
    <row r="95" spans="1:12" ht="15" customHeight="1">
      <c r="A95" s="356" t="s">
        <v>182</v>
      </c>
      <c r="B95" s="356"/>
      <c r="C95" s="189" t="s">
        <v>151</v>
      </c>
      <c r="D95" s="220">
        <v>1</v>
      </c>
      <c r="E95" s="359">
        <v>0</v>
      </c>
      <c r="F95" s="359"/>
      <c r="G95" s="358">
        <v>13661723</v>
      </c>
      <c r="H95" s="358"/>
      <c r="I95" s="359">
        <v>3900000</v>
      </c>
      <c r="J95" s="359"/>
    </row>
    <row r="96" spans="1:12" ht="15" customHeight="1">
      <c r="A96" s="356" t="s">
        <v>179</v>
      </c>
      <c r="B96" s="356"/>
      <c r="C96" s="189" t="s">
        <v>151</v>
      </c>
      <c r="D96" s="220">
        <v>1</v>
      </c>
      <c r="E96" s="359">
        <v>0</v>
      </c>
      <c r="F96" s="359"/>
      <c r="G96" s="358">
        <v>13040323</v>
      </c>
      <c r="H96" s="358"/>
      <c r="I96" s="359">
        <v>1950000</v>
      </c>
      <c r="J96" s="359"/>
    </row>
    <row r="97" spans="1:10" ht="15" customHeight="1">
      <c r="A97" s="356" t="s">
        <v>183</v>
      </c>
      <c r="B97" s="356"/>
      <c r="C97" s="189" t="s">
        <v>151</v>
      </c>
      <c r="D97" s="220">
        <v>1</v>
      </c>
      <c r="E97" s="359">
        <v>0</v>
      </c>
      <c r="F97" s="359"/>
      <c r="G97" s="358">
        <v>11093168</v>
      </c>
      <c r="H97" s="358"/>
      <c r="I97" s="359">
        <v>557000</v>
      </c>
      <c r="J97" s="359"/>
    </row>
    <row r="98" spans="1:10" ht="15" customHeight="1">
      <c r="A98" s="356" t="s">
        <v>184</v>
      </c>
      <c r="B98" s="356"/>
      <c r="C98" s="189" t="s">
        <v>151</v>
      </c>
      <c r="D98" s="220">
        <v>1</v>
      </c>
      <c r="E98" s="359">
        <v>0</v>
      </c>
      <c r="F98" s="359"/>
      <c r="G98" s="358">
        <v>9924582</v>
      </c>
      <c r="H98" s="358"/>
      <c r="I98" s="359">
        <v>1800000</v>
      </c>
      <c r="J98" s="359"/>
    </row>
    <row r="99" spans="1:10" ht="15" customHeight="1">
      <c r="A99" s="356" t="s">
        <v>185</v>
      </c>
      <c r="B99" s="356"/>
      <c r="C99" s="189" t="s">
        <v>151</v>
      </c>
      <c r="D99" s="220">
        <v>1</v>
      </c>
      <c r="E99" s="357">
        <v>0</v>
      </c>
      <c r="F99" s="357"/>
      <c r="G99" s="358">
        <v>9410158</v>
      </c>
      <c r="H99" s="358"/>
      <c r="I99" s="359">
        <v>2100000</v>
      </c>
      <c r="J99" s="359"/>
    </row>
    <row r="100" spans="1:10" ht="15" customHeight="1">
      <c r="A100" s="356" t="s">
        <v>181</v>
      </c>
      <c r="B100" s="356"/>
      <c r="C100" s="189" t="s">
        <v>157</v>
      </c>
      <c r="D100" s="220">
        <v>1</v>
      </c>
      <c r="E100" s="357">
        <v>0</v>
      </c>
      <c r="F100" s="357"/>
      <c r="G100" s="358">
        <v>8602694</v>
      </c>
      <c r="H100" s="358"/>
      <c r="I100" s="359">
        <v>940000</v>
      </c>
      <c r="J100" s="359"/>
    </row>
    <row r="101" spans="1:10" ht="15" customHeight="1">
      <c r="A101" s="356" t="s">
        <v>186</v>
      </c>
      <c r="B101" s="356"/>
      <c r="C101" s="189" t="s">
        <v>151</v>
      </c>
      <c r="D101" s="220">
        <v>1</v>
      </c>
      <c r="E101" s="357">
        <v>0</v>
      </c>
      <c r="F101" s="357"/>
      <c r="G101" s="358">
        <v>6131297</v>
      </c>
      <c r="H101" s="358"/>
      <c r="I101" s="359">
        <v>930000</v>
      </c>
      <c r="J101" s="359"/>
    </row>
    <row r="102" spans="1:10" ht="15" customHeight="1">
      <c r="A102" s="356" t="s">
        <v>187</v>
      </c>
      <c r="B102" s="356"/>
      <c r="C102" s="189" t="s">
        <v>151</v>
      </c>
      <c r="D102" s="220">
        <v>1</v>
      </c>
      <c r="E102" s="357">
        <v>0</v>
      </c>
      <c r="F102" s="357"/>
      <c r="G102" s="358">
        <v>5294880</v>
      </c>
      <c r="H102" s="358"/>
      <c r="I102" s="359">
        <v>830000</v>
      </c>
      <c r="J102" s="359"/>
    </row>
    <row r="103" spans="1:10" ht="15" customHeight="1">
      <c r="A103" s="356" t="s">
        <v>179</v>
      </c>
      <c r="B103" s="356"/>
      <c r="C103" s="189" t="s">
        <v>151</v>
      </c>
      <c r="D103" s="220">
        <v>1</v>
      </c>
      <c r="E103" s="357">
        <v>0</v>
      </c>
      <c r="F103" s="357"/>
      <c r="G103" s="358">
        <v>4742583</v>
      </c>
      <c r="H103" s="358"/>
      <c r="I103" s="359">
        <v>560000</v>
      </c>
      <c r="J103" s="359"/>
    </row>
    <row r="104" spans="1:10" ht="15" customHeight="1">
      <c r="A104" s="356" t="s">
        <v>177</v>
      </c>
      <c r="B104" s="356"/>
      <c r="C104" s="189" t="s">
        <v>151</v>
      </c>
      <c r="D104" s="220">
        <v>1</v>
      </c>
      <c r="E104" s="357">
        <v>0</v>
      </c>
      <c r="F104" s="357"/>
      <c r="G104" s="358">
        <v>2869604</v>
      </c>
      <c r="H104" s="358"/>
      <c r="I104" s="359">
        <v>500000</v>
      </c>
      <c r="J104" s="359"/>
    </row>
    <row r="105" spans="1:10" ht="15" customHeight="1">
      <c r="A105" s="356" t="s">
        <v>181</v>
      </c>
      <c r="B105" s="356"/>
      <c r="C105" s="189" t="s">
        <v>151</v>
      </c>
      <c r="D105" s="220">
        <v>1</v>
      </c>
      <c r="E105" s="357">
        <v>0</v>
      </c>
      <c r="F105" s="357"/>
      <c r="G105" s="358">
        <v>961841</v>
      </c>
      <c r="H105" s="358"/>
      <c r="I105" s="359">
        <v>573000</v>
      </c>
      <c r="J105" s="359"/>
    </row>
    <row r="106" spans="1:10" ht="15" customHeight="1">
      <c r="A106" s="356" t="s">
        <v>188</v>
      </c>
      <c r="B106" s="356"/>
      <c r="C106" s="189" t="s">
        <v>151</v>
      </c>
      <c r="D106" s="220">
        <v>1</v>
      </c>
      <c r="E106" s="357">
        <v>0</v>
      </c>
      <c r="F106" s="357"/>
      <c r="G106" s="358">
        <v>128176</v>
      </c>
      <c r="H106" s="358"/>
      <c r="I106" s="359">
        <v>27000</v>
      </c>
      <c r="J106" s="359"/>
    </row>
    <row r="107" spans="1:10" ht="15" customHeight="1" thickBot="1">
      <c r="A107" s="400" t="s">
        <v>114</v>
      </c>
      <c r="B107" s="400"/>
      <c r="C107" s="400"/>
      <c r="D107" s="400"/>
      <c r="E107" s="399">
        <f>SUM(E85:F106)</f>
        <v>0</v>
      </c>
      <c r="F107" s="400"/>
      <c r="G107" s="404">
        <f>SUM(G85:H106)</f>
        <v>804948292</v>
      </c>
      <c r="H107" s="405"/>
      <c r="I107" s="399">
        <f>SUM(I85:J106)</f>
        <v>47811500</v>
      </c>
      <c r="J107" s="400"/>
    </row>
    <row r="108" spans="1:10" ht="15" customHeight="1">
      <c r="A108" s="406"/>
      <c r="B108" s="406"/>
      <c r="C108" s="406"/>
      <c r="D108" s="406"/>
      <c r="E108" s="156"/>
      <c r="F108" s="143"/>
      <c r="G108" s="156"/>
      <c r="H108" s="156"/>
      <c r="I108" s="156"/>
      <c r="J108" s="143"/>
    </row>
    <row r="109" spans="1:10" ht="15" customHeight="1" thickBot="1"/>
    <row r="110" spans="1:10" ht="20.100000000000001" customHeight="1" thickBot="1">
      <c r="A110" s="360" t="s">
        <v>129</v>
      </c>
      <c r="B110" s="361"/>
      <c r="C110" s="361"/>
      <c r="D110" s="361"/>
      <c r="E110" s="361"/>
      <c r="F110" s="361"/>
      <c r="G110" s="361"/>
      <c r="H110" s="361"/>
      <c r="I110" s="361"/>
      <c r="J110" s="362"/>
    </row>
    <row r="111" spans="1:10" ht="15" customHeight="1" thickBot="1">
      <c r="A111" s="363" t="s">
        <v>115</v>
      </c>
      <c r="B111" s="363"/>
      <c r="C111" s="363"/>
    </row>
    <row r="112" spans="1:10" ht="15" customHeight="1">
      <c r="A112" s="365" t="s">
        <v>161</v>
      </c>
      <c r="B112" s="365"/>
      <c r="C112" s="365"/>
      <c r="D112" s="365"/>
      <c r="E112" s="365"/>
      <c r="F112" s="365"/>
      <c r="G112" s="365"/>
      <c r="H112" s="364">
        <v>267368467</v>
      </c>
      <c r="I112" s="364"/>
      <c r="J112" s="364"/>
    </row>
    <row r="113" spans="1:10" ht="15" customHeight="1">
      <c r="A113" s="365"/>
      <c r="B113" s="365"/>
      <c r="C113" s="365"/>
      <c r="D113" s="365"/>
      <c r="E113" s="365"/>
      <c r="F113" s="365"/>
      <c r="G113" s="398"/>
      <c r="H113" s="364">
        <v>0</v>
      </c>
      <c r="I113" s="364"/>
      <c r="J113" s="364"/>
    </row>
    <row r="114" spans="1:10" ht="15" customHeight="1">
      <c r="F114" s="366" t="s">
        <v>134</v>
      </c>
      <c r="G114" s="366"/>
      <c r="H114" s="367">
        <f>SUM(H112:J113)</f>
        <v>267368467</v>
      </c>
      <c r="I114" s="367"/>
      <c r="J114" s="367"/>
    </row>
    <row r="115" spans="1:10" ht="15" customHeight="1">
      <c r="F115" s="366" t="s">
        <v>116</v>
      </c>
      <c r="G115" s="366"/>
      <c r="H115" s="176">
        <v>25</v>
      </c>
      <c r="I115" s="177" t="s">
        <v>1</v>
      </c>
      <c r="J115" s="175"/>
    </row>
    <row r="116" spans="1:10" ht="15" customHeight="1" thickBot="1">
      <c r="E116" s="366" t="s">
        <v>117</v>
      </c>
      <c r="F116" s="366"/>
      <c r="G116" s="366"/>
      <c r="H116" s="420">
        <f>H114*H115/100</f>
        <v>66842116.75</v>
      </c>
      <c r="I116" s="420"/>
      <c r="J116" s="420"/>
    </row>
    <row r="117" spans="1:10" ht="18" customHeight="1" thickBot="1">
      <c r="A117" s="433" t="s">
        <v>118</v>
      </c>
      <c r="B117" s="433"/>
      <c r="C117" s="433"/>
    </row>
    <row r="118" spans="1:10" ht="18" customHeight="1">
      <c r="A118" s="365" t="s">
        <v>189</v>
      </c>
      <c r="B118" s="365"/>
      <c r="C118" s="365"/>
      <c r="D118" s="365"/>
      <c r="E118" s="365"/>
      <c r="F118" s="365"/>
      <c r="G118" s="365"/>
      <c r="H118" s="364">
        <v>30000000</v>
      </c>
      <c r="I118" s="364"/>
      <c r="J118" s="364"/>
    </row>
    <row r="119" spans="1:10" ht="18" customHeight="1" thickBot="1">
      <c r="F119" s="366" t="s">
        <v>119</v>
      </c>
      <c r="G119" s="424"/>
      <c r="H119" s="420">
        <f>SUM(H118:J118)</f>
        <v>30000000</v>
      </c>
      <c r="I119" s="420"/>
      <c r="J119" s="420"/>
    </row>
    <row r="120" spans="1:10" ht="14.25" customHeight="1"/>
    <row r="121" spans="1:10" ht="14.25" customHeight="1">
      <c r="A121" s="187" t="s">
        <v>120</v>
      </c>
      <c r="B121" s="188"/>
      <c r="C121" s="188"/>
      <c r="D121" s="188"/>
      <c r="E121" s="188"/>
      <c r="F121" s="186"/>
      <c r="G121" s="186"/>
      <c r="H121" s="425">
        <v>10000000</v>
      </c>
      <c r="I121" s="425"/>
      <c r="J121" s="426"/>
    </row>
    <row r="122" spans="1:10" ht="5.0999999999999996" customHeight="1"/>
    <row r="123" spans="1:10" ht="14.25" customHeight="1" thickBot="1">
      <c r="A123" s="433" t="s">
        <v>121</v>
      </c>
      <c r="B123" s="433"/>
      <c r="C123" s="433"/>
      <c r="H123" s="142"/>
      <c r="I123" s="142"/>
      <c r="J123" s="142"/>
    </row>
    <row r="124" spans="1:10" ht="14.25" customHeight="1">
      <c r="A124" s="365" t="s">
        <v>141</v>
      </c>
      <c r="B124" s="365"/>
      <c r="C124" s="365"/>
      <c r="D124" s="365"/>
      <c r="E124" s="365"/>
      <c r="F124" s="365"/>
      <c r="G124" s="365"/>
      <c r="H124" s="443">
        <v>10000000</v>
      </c>
      <c r="I124" s="443"/>
      <c r="J124" s="443"/>
    </row>
    <row r="125" spans="1:10" ht="14.25" customHeight="1">
      <c r="A125" s="365"/>
      <c r="B125" s="365"/>
      <c r="C125" s="365"/>
      <c r="D125" s="365"/>
      <c r="E125" s="365"/>
      <c r="F125" s="365"/>
      <c r="G125" s="365"/>
      <c r="H125" s="443">
        <v>0</v>
      </c>
      <c r="I125" s="443"/>
      <c r="J125" s="443"/>
    </row>
    <row r="126" spans="1:10" ht="14.25" customHeight="1">
      <c r="A126" s="365"/>
      <c r="B126" s="365"/>
      <c r="C126" s="365"/>
      <c r="D126" s="365"/>
      <c r="E126" s="365"/>
      <c r="F126" s="365"/>
      <c r="G126" s="365"/>
      <c r="H126" s="410"/>
      <c r="I126" s="411"/>
      <c r="J126" s="411"/>
    </row>
    <row r="127" spans="1:10" ht="14.25" hidden="1" customHeight="1">
      <c r="H127" s="163"/>
      <c r="I127" s="163"/>
      <c r="J127" s="163"/>
    </row>
    <row r="128" spans="1:10" ht="14.25" customHeight="1">
      <c r="E128" s="366" t="s">
        <v>122</v>
      </c>
      <c r="F128" s="366"/>
      <c r="G128" s="366"/>
      <c r="H128" s="412">
        <f>H124+H125</f>
        <v>10000000</v>
      </c>
      <c r="I128" s="413"/>
      <c r="J128" s="413"/>
    </row>
    <row r="129" spans="1:12" ht="5.0999999999999996" customHeight="1">
      <c r="H129" s="164"/>
      <c r="I129" s="164"/>
      <c r="J129" s="164"/>
    </row>
    <row r="130" spans="1:12" ht="14.25" customHeight="1">
      <c r="A130" s="423" t="s">
        <v>130</v>
      </c>
      <c r="B130" s="423"/>
      <c r="C130" s="423"/>
      <c r="D130" s="423"/>
      <c r="E130" s="423"/>
      <c r="F130" s="423"/>
      <c r="G130" s="423"/>
      <c r="H130" s="427">
        <f>H116+H119</f>
        <v>96842116.75</v>
      </c>
      <c r="I130" s="428"/>
      <c r="J130" s="428"/>
    </row>
    <row r="131" spans="1:12" ht="14.25" customHeight="1" thickBot="1">
      <c r="A131" s="423" t="s">
        <v>131</v>
      </c>
      <c r="B131" s="423"/>
      <c r="C131" s="423"/>
      <c r="D131" s="423"/>
      <c r="E131" s="423"/>
      <c r="F131" s="423"/>
      <c r="G131" s="423"/>
      <c r="H131" s="429">
        <f>H130-H128</f>
        <v>86842116.75</v>
      </c>
      <c r="I131" s="430"/>
      <c r="J131" s="430"/>
      <c r="L131" s="141" t="s">
        <v>142</v>
      </c>
    </row>
    <row r="132" spans="1:12" ht="14.25" customHeight="1" thickBot="1">
      <c r="A132" s="193"/>
      <c r="B132" s="193"/>
      <c r="C132" s="193"/>
      <c r="D132" s="193"/>
      <c r="E132" s="193"/>
      <c r="F132" s="193"/>
      <c r="G132" s="193"/>
      <c r="H132" s="178"/>
      <c r="I132" s="100"/>
      <c r="J132" s="100"/>
    </row>
    <row r="133" spans="1:12" s="162" customFormat="1" ht="20.100000000000001" customHeight="1" thickBot="1">
      <c r="A133" s="444" t="s">
        <v>123</v>
      </c>
      <c r="B133" s="445"/>
      <c r="C133" s="445"/>
      <c r="D133" s="445"/>
      <c r="E133" s="445"/>
      <c r="F133" s="445"/>
      <c r="G133" s="445"/>
      <c r="H133" s="445"/>
      <c r="I133" s="445"/>
      <c r="J133" s="446"/>
      <c r="L133" s="162" t="s">
        <v>96</v>
      </c>
    </row>
    <row r="134" spans="1:12" ht="14.25" customHeight="1">
      <c r="A134" s="148"/>
      <c r="B134" s="144"/>
      <c r="C134" s="144"/>
      <c r="D134" s="144"/>
      <c r="E134" s="144"/>
      <c r="F134" s="144"/>
      <c r="G134" s="144"/>
      <c r="H134" s="144"/>
      <c r="I134" s="144"/>
      <c r="J134" s="149"/>
    </row>
    <row r="135" spans="1:12" ht="14.25" customHeight="1">
      <c r="A135" s="148"/>
      <c r="B135" s="144"/>
      <c r="C135" s="144"/>
      <c r="D135" s="144"/>
      <c r="E135" s="144"/>
      <c r="F135" s="144"/>
      <c r="G135" s="144"/>
      <c r="H135" s="144"/>
      <c r="I135" s="144"/>
      <c r="J135" s="149"/>
    </row>
    <row r="136" spans="1:12" ht="14.25" customHeight="1">
      <c r="A136" s="148"/>
      <c r="B136" s="432">
        <f>H131-H121</f>
        <v>76842116.75</v>
      </c>
      <c r="C136" s="408"/>
      <c r="D136" s="408"/>
      <c r="E136" s="438" t="s">
        <v>12</v>
      </c>
      <c r="F136" s="440">
        <v>1</v>
      </c>
      <c r="G136" s="441">
        <f>B136/B137*F136</f>
        <v>1.3228279076360341</v>
      </c>
      <c r="H136" s="144"/>
      <c r="I136" s="144"/>
      <c r="J136" s="149"/>
    </row>
    <row r="137" spans="1:12" ht="14.25" customHeight="1" thickBot="1">
      <c r="A137" s="148"/>
      <c r="B137" s="421">
        <f>I107+E172</f>
        <v>58089277</v>
      </c>
      <c r="C137" s="422"/>
      <c r="D137" s="422"/>
      <c r="E137" s="438"/>
      <c r="F137" s="440"/>
      <c r="G137" s="442"/>
      <c r="H137" s="144"/>
      <c r="I137" s="144"/>
      <c r="J137" s="149"/>
    </row>
    <row r="138" spans="1:12" ht="14.25" customHeight="1" thickBot="1">
      <c r="A138" s="150"/>
      <c r="B138" s="151"/>
      <c r="C138" s="151"/>
      <c r="D138" s="151"/>
      <c r="E138" s="152"/>
      <c r="F138" s="152"/>
      <c r="G138" s="152"/>
      <c r="H138" s="152"/>
      <c r="I138" s="152"/>
      <c r="J138" s="153"/>
    </row>
    <row r="139" spans="1:12" ht="14.25" customHeight="1">
      <c r="A139" s="144"/>
      <c r="B139" s="207"/>
      <c r="C139" s="207"/>
      <c r="D139" s="207"/>
      <c r="E139" s="144"/>
      <c r="F139" s="144"/>
      <c r="G139" s="144"/>
      <c r="H139" s="144"/>
      <c r="I139" s="144"/>
      <c r="J139" s="144"/>
    </row>
    <row r="140" spans="1:12" ht="14.25" customHeight="1">
      <c r="A140" s="144"/>
      <c r="B140" s="216"/>
      <c r="C140" s="216"/>
      <c r="D140" s="216"/>
      <c r="E140" s="144"/>
      <c r="F140" s="144"/>
      <c r="G140" s="144"/>
      <c r="H140" s="144"/>
      <c r="I140" s="144"/>
      <c r="J140" s="144"/>
    </row>
    <row r="141" spans="1:12" ht="14.25" customHeight="1">
      <c r="A141" s="144"/>
      <c r="B141" s="208"/>
      <c r="C141" s="208"/>
      <c r="D141" s="208"/>
      <c r="E141" s="144"/>
      <c r="F141" s="144"/>
      <c r="G141" s="144"/>
      <c r="H141" s="144"/>
      <c r="I141" s="144"/>
      <c r="J141" s="144"/>
    </row>
    <row r="142" spans="1:12" ht="14.25" customHeight="1" thickBot="1">
      <c r="A142" s="144"/>
      <c r="B142" s="207"/>
      <c r="C142" s="207"/>
      <c r="D142" s="207"/>
      <c r="E142" s="144"/>
      <c r="F142" s="144"/>
      <c r="G142" s="144"/>
      <c r="H142" s="144"/>
      <c r="I142" s="144"/>
      <c r="J142" s="144"/>
    </row>
    <row r="143" spans="1:12" ht="14.25" customHeight="1">
      <c r="A143" s="447" t="s">
        <v>124</v>
      </c>
      <c r="B143" s="448"/>
      <c r="C143" s="448"/>
      <c r="D143" s="448"/>
      <c r="E143" s="448"/>
      <c r="F143" s="448"/>
      <c r="G143" s="448"/>
      <c r="H143" s="448"/>
      <c r="I143" s="448"/>
      <c r="J143" s="449"/>
    </row>
    <row r="144" spans="1:12" ht="14.25" customHeight="1" thickBot="1">
      <c r="A144" s="450"/>
      <c r="B144" s="451"/>
      <c r="C144" s="451"/>
      <c r="D144" s="451"/>
      <c r="E144" s="451"/>
      <c r="F144" s="451"/>
      <c r="G144" s="451"/>
      <c r="H144" s="451"/>
      <c r="I144" s="451"/>
      <c r="J144" s="452"/>
    </row>
    <row r="145" spans="1:13" ht="15.95" customHeight="1" thickBot="1">
      <c r="A145" s="431" t="s">
        <v>145</v>
      </c>
      <c r="B145" s="431"/>
    </row>
    <row r="146" spans="1:13" ht="3" customHeight="1">
      <c r="A146" s="196"/>
      <c r="B146" s="194"/>
      <c r="C146" s="195"/>
    </row>
    <row r="147" spans="1:13" ht="15.95" customHeight="1">
      <c r="A147" s="419" t="s">
        <v>147</v>
      </c>
      <c r="B147" s="419"/>
      <c r="C147" s="418" t="s">
        <v>193</v>
      </c>
      <c r="D147" s="418"/>
      <c r="E147" s="418"/>
      <c r="F147" s="418"/>
      <c r="G147" s="418"/>
      <c r="H147" s="418"/>
      <c r="I147" s="418"/>
      <c r="J147" s="418"/>
    </row>
    <row r="148" spans="1:13" s="199" customFormat="1" ht="15.95" customHeight="1">
      <c r="A148" s="434" t="s">
        <v>144</v>
      </c>
      <c r="B148" s="434"/>
      <c r="C148" s="434" t="s">
        <v>190</v>
      </c>
      <c r="D148" s="434"/>
      <c r="E148" s="434"/>
      <c r="F148" s="434"/>
      <c r="G148" s="434"/>
      <c r="H148" s="434"/>
      <c r="I148" s="434"/>
      <c r="J148" s="434"/>
    </row>
    <row r="149" spans="1:13" s="199" customFormat="1" ht="15.95" customHeight="1">
      <c r="A149" s="197"/>
      <c r="B149" s="197"/>
      <c r="C149" s="198"/>
      <c r="D149" s="198"/>
      <c r="E149" s="200"/>
      <c r="F149" s="200"/>
      <c r="G149" s="201"/>
      <c r="H149" s="201"/>
      <c r="I149" s="201"/>
      <c r="J149" s="201"/>
    </row>
    <row r="150" spans="1:13" ht="15.95" customHeight="1" thickBot="1">
      <c r="A150" s="157" t="s">
        <v>163</v>
      </c>
      <c r="B150" s="99"/>
      <c r="C150" s="99"/>
      <c r="D150" s="453">
        <v>295000000</v>
      </c>
      <c r="E150" s="453"/>
      <c r="F150" s="99"/>
      <c r="G150" s="455" t="s">
        <v>125</v>
      </c>
      <c r="H150" s="455"/>
      <c r="I150" s="455"/>
      <c r="J150" s="455"/>
    </row>
    <row r="151" spans="1:13" ht="15.95" customHeight="1">
      <c r="A151" s="157" t="s">
        <v>162</v>
      </c>
      <c r="B151" s="144"/>
      <c r="C151" s="144"/>
      <c r="D151" s="144">
        <v>80</v>
      </c>
      <c r="E151" s="144" t="s">
        <v>1</v>
      </c>
      <c r="F151" s="144"/>
      <c r="G151" s="407" t="s">
        <v>167</v>
      </c>
      <c r="H151" s="408"/>
      <c r="I151" s="408"/>
      <c r="J151" s="409"/>
    </row>
    <row r="152" spans="1:13" ht="15.95" customHeight="1" thickBot="1">
      <c r="A152" s="203" t="s">
        <v>143</v>
      </c>
      <c r="B152" s="144"/>
      <c r="C152" s="144"/>
      <c r="D152" s="454">
        <f>D150*D151/100</f>
        <v>236000000</v>
      </c>
      <c r="E152" s="454"/>
      <c r="F152" s="144"/>
      <c r="G152" s="417" t="s">
        <v>165</v>
      </c>
      <c r="H152" s="368"/>
      <c r="I152" s="368"/>
      <c r="J152" s="369"/>
    </row>
    <row r="153" spans="1:13" ht="15.95" customHeight="1">
      <c r="A153" s="211" t="s">
        <v>164</v>
      </c>
      <c r="B153" s="211"/>
      <c r="C153" s="212"/>
      <c r="D153" s="213"/>
      <c r="E153" s="213"/>
      <c r="F153" s="211"/>
      <c r="G153" s="214"/>
      <c r="H153" s="209"/>
      <c r="I153" s="209"/>
      <c r="J153" s="209"/>
    </row>
    <row r="154" spans="1:13" ht="15.95" customHeight="1">
      <c r="A154" s="211" t="s">
        <v>166</v>
      </c>
      <c r="B154" s="211"/>
      <c r="C154" s="212"/>
      <c r="D154" s="213"/>
      <c r="E154" s="213"/>
      <c r="F154" s="211"/>
      <c r="G154" s="215"/>
      <c r="H154" s="210"/>
      <c r="I154" s="210"/>
      <c r="J154" s="210"/>
    </row>
    <row r="155" spans="1:13" ht="20.100000000000001" customHeight="1">
      <c r="A155" s="202"/>
      <c r="B155" s="202"/>
      <c r="C155" s="202"/>
      <c r="D155" s="202"/>
      <c r="E155" s="202"/>
      <c r="F155" s="202"/>
      <c r="G155" s="202"/>
      <c r="H155" s="202"/>
      <c r="I155" s="202"/>
      <c r="J155" s="202"/>
      <c r="K155" s="158"/>
      <c r="L155" s="158"/>
      <c r="M155" s="158"/>
    </row>
    <row r="156" spans="1:13" ht="15.95" customHeight="1">
      <c r="A156" s="202"/>
      <c r="B156" s="202"/>
      <c r="C156" s="202"/>
      <c r="D156" s="202"/>
      <c r="E156" s="202"/>
      <c r="F156" s="202"/>
      <c r="G156" s="202"/>
      <c r="H156" s="202"/>
      <c r="I156" s="202"/>
      <c r="J156" s="202"/>
      <c r="K156" s="159"/>
      <c r="L156" s="159"/>
      <c r="M156" s="159"/>
    </row>
    <row r="157" spans="1:13" ht="15.95" customHeight="1">
      <c r="A157" s="202"/>
      <c r="B157" s="202"/>
      <c r="C157" s="202"/>
      <c r="D157" s="202"/>
      <c r="E157" s="202"/>
      <c r="F157" s="202"/>
      <c r="G157" s="202"/>
      <c r="H157" s="202"/>
      <c r="I157" s="202"/>
      <c r="J157" s="202"/>
      <c r="K157" s="160"/>
      <c r="L157" s="160"/>
      <c r="M157" s="160"/>
    </row>
    <row r="158" spans="1:13" ht="15.95" customHeight="1">
      <c r="A158" s="202"/>
      <c r="B158" s="202"/>
      <c r="C158" s="202"/>
      <c r="D158" s="202"/>
      <c r="E158" s="202"/>
      <c r="F158" s="202"/>
      <c r="G158" s="202"/>
      <c r="H158" s="202"/>
      <c r="I158" s="202"/>
      <c r="J158" s="202"/>
      <c r="K158" s="160"/>
      <c r="L158" s="160"/>
      <c r="M158" s="160"/>
    </row>
    <row r="159" spans="1:13" ht="14.25" customHeight="1">
      <c r="A159" s="202"/>
      <c r="B159" s="202"/>
      <c r="C159" s="202"/>
      <c r="D159" s="202"/>
      <c r="E159" s="202"/>
      <c r="F159" s="202"/>
      <c r="G159" s="202"/>
      <c r="H159" s="202"/>
      <c r="I159" s="202"/>
      <c r="J159" s="202"/>
      <c r="K159" s="161"/>
      <c r="L159" s="161"/>
      <c r="M159" s="161"/>
    </row>
    <row r="160" spans="1:13" ht="14.25" customHeight="1">
      <c r="A160" s="181"/>
      <c r="B160" s="181"/>
      <c r="C160" s="181"/>
      <c r="D160" s="181"/>
      <c r="E160" s="181"/>
      <c r="F160" s="181"/>
      <c r="G160" s="181"/>
      <c r="H160" s="181"/>
      <c r="I160" s="181"/>
      <c r="J160" s="181"/>
      <c r="K160" s="161"/>
      <c r="L160" s="161"/>
      <c r="M160" s="161"/>
    </row>
    <row r="161" spans="1:13" ht="14.25" customHeight="1">
      <c r="A161" s="181"/>
      <c r="B161" s="181"/>
      <c r="C161" s="181"/>
      <c r="D161" s="181"/>
      <c r="E161" s="181"/>
      <c r="F161" s="181"/>
      <c r="G161" s="181"/>
      <c r="H161" s="181"/>
      <c r="I161" s="181"/>
      <c r="J161" s="181"/>
      <c r="K161" s="161"/>
      <c r="L161" s="161"/>
      <c r="M161" s="161"/>
    </row>
    <row r="162" spans="1:13" ht="14.25" customHeight="1">
      <c r="A162" s="181"/>
      <c r="B162" s="181"/>
      <c r="C162" s="181"/>
      <c r="D162" s="181"/>
      <c r="E162" s="181"/>
      <c r="F162" s="181"/>
      <c r="G162" s="181"/>
      <c r="H162" s="181"/>
      <c r="I162" s="181"/>
      <c r="J162" s="181"/>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row r="168" spans="1:13">
      <c r="L168" s="204"/>
    </row>
    <row r="169" spans="1:13">
      <c r="L169" s="141" t="s">
        <v>138</v>
      </c>
    </row>
    <row r="172" spans="1:13" ht="15" customHeight="1" thickBot="1">
      <c r="A172" s="180" t="s">
        <v>132</v>
      </c>
      <c r="B172" s="180"/>
      <c r="C172" s="180"/>
      <c r="D172" s="180"/>
      <c r="E172" s="439">
        <v>10277777</v>
      </c>
      <c r="F172" s="439"/>
    </row>
    <row r="173" spans="1:13" ht="15" customHeight="1"/>
    <row r="174" spans="1:13" ht="15" customHeight="1"/>
    <row r="175" spans="1:13" ht="14.85" customHeight="1">
      <c r="A175" s="145"/>
      <c r="B175" s="145"/>
      <c r="C175" s="145"/>
      <c r="D175" s="146"/>
      <c r="E175" s="146"/>
      <c r="F175" s="147"/>
      <c r="G175" s="144"/>
      <c r="H175" s="144"/>
    </row>
    <row r="176" spans="1:13" ht="14.85" customHeight="1">
      <c r="A176" s="145" t="s">
        <v>191</v>
      </c>
      <c r="B176" s="145"/>
      <c r="C176" s="145"/>
      <c r="D176" s="146"/>
      <c r="E176" s="146"/>
      <c r="F176" s="147"/>
      <c r="G176" s="145"/>
      <c r="H176" s="145" t="s">
        <v>194</v>
      </c>
      <c r="I176" s="205"/>
    </row>
    <row r="177" spans="1:13" ht="14.85" customHeight="1">
      <c r="A177" s="145" t="s">
        <v>146</v>
      </c>
      <c r="B177" s="145"/>
      <c r="C177" s="145"/>
      <c r="D177" s="146"/>
      <c r="E177" s="146"/>
      <c r="F177" s="147" t="s">
        <v>96</v>
      </c>
      <c r="G177" s="145"/>
      <c r="H177" s="145" t="s">
        <v>64</v>
      </c>
      <c r="I177" s="205"/>
    </row>
    <row r="178" spans="1:13" ht="14.85" customHeight="1"/>
    <row r="179" spans="1:13" ht="14.85" customHeight="1"/>
    <row r="180" spans="1:13" ht="14.85" customHeight="1"/>
    <row r="181" spans="1:13" ht="14.85" customHeight="1"/>
    <row r="182" spans="1:13" s="165" customFormat="1" ht="18" customHeight="1" thickBot="1">
      <c r="A182" s="166" t="s">
        <v>47</v>
      </c>
      <c r="B182" s="167"/>
      <c r="H182" s="166" t="s">
        <v>73</v>
      </c>
      <c r="I182" s="166"/>
    </row>
    <row r="183" spans="1:13" ht="14.85" customHeight="1"/>
    <row r="184" spans="1:13" ht="14.85" customHeight="1">
      <c r="A184" s="414" t="s">
        <v>30</v>
      </c>
      <c r="B184" s="415"/>
      <c r="C184" s="415"/>
      <c r="D184" s="415"/>
      <c r="E184" s="415"/>
      <c r="F184" s="415"/>
      <c r="G184" s="415"/>
      <c r="H184" s="415"/>
      <c r="I184" s="415"/>
      <c r="J184" s="416"/>
      <c r="K184" s="169"/>
      <c r="L184" s="169"/>
      <c r="M184" s="169"/>
    </row>
    <row r="185" spans="1:13" ht="14.85" customHeight="1">
      <c r="A185" s="190"/>
      <c r="B185" s="191"/>
      <c r="C185" s="191"/>
      <c r="D185" s="191"/>
      <c r="E185" s="191"/>
      <c r="F185" s="191"/>
      <c r="G185" s="191"/>
      <c r="H185" s="191"/>
      <c r="I185" s="191"/>
      <c r="J185" s="192"/>
      <c r="K185" s="169"/>
      <c r="L185" s="169"/>
      <c r="M185" s="169"/>
    </row>
    <row r="186" spans="1:13" ht="14.85" customHeight="1">
      <c r="A186" s="170"/>
      <c r="B186" s="169"/>
      <c r="C186" s="169"/>
      <c r="D186" s="169"/>
      <c r="E186" s="169"/>
      <c r="F186" s="169"/>
      <c r="G186" s="169"/>
      <c r="H186" s="169"/>
      <c r="I186" s="169"/>
      <c r="J186" s="171"/>
      <c r="K186" s="8"/>
      <c r="L186" s="8"/>
      <c r="M186" s="8"/>
    </row>
    <row r="187" spans="1:13" ht="14.85" customHeight="1">
      <c r="A187" s="170"/>
      <c r="B187" s="169"/>
      <c r="C187" s="169"/>
      <c r="D187" s="169"/>
      <c r="E187" s="169"/>
      <c r="F187" s="169"/>
      <c r="G187" s="169"/>
      <c r="H187" s="169"/>
      <c r="I187" s="169"/>
      <c r="J187" s="171"/>
      <c r="K187" s="8"/>
      <c r="L187" s="8"/>
      <c r="M187" s="8"/>
    </row>
    <row r="188" spans="1:13" ht="14.85" customHeight="1">
      <c r="A188" s="170"/>
      <c r="B188" s="169"/>
      <c r="C188" s="169"/>
      <c r="D188" s="169"/>
      <c r="E188" s="169"/>
      <c r="F188" s="169"/>
      <c r="G188" s="169"/>
      <c r="H188" s="169"/>
      <c r="I188" s="169"/>
      <c r="J188" s="171"/>
      <c r="K188" s="8"/>
      <c r="L188" s="8"/>
      <c r="M188" s="8"/>
    </row>
    <row r="189" spans="1:13" ht="14.85" customHeight="1">
      <c r="A189" s="170"/>
      <c r="B189" s="169"/>
      <c r="C189" s="169"/>
      <c r="D189" s="169"/>
      <c r="E189" s="169"/>
      <c r="F189" s="169"/>
      <c r="G189" s="169"/>
      <c r="H189" s="169"/>
      <c r="I189" s="169"/>
      <c r="J189" s="171"/>
      <c r="K189" s="8"/>
      <c r="L189" s="8"/>
      <c r="M189" s="8"/>
    </row>
    <row r="190" spans="1:13" ht="15" customHeight="1">
      <c r="A190" s="172"/>
      <c r="B190" s="173"/>
      <c r="C190" s="173"/>
      <c r="D190" s="173"/>
      <c r="E190" s="173"/>
      <c r="F190" s="173"/>
      <c r="G190" s="173"/>
      <c r="H190" s="173"/>
      <c r="I190" s="173"/>
      <c r="J190" s="174"/>
      <c r="K190" s="8"/>
      <c r="L190" s="8"/>
      <c r="M190" s="8"/>
    </row>
    <row r="192" spans="1:13">
      <c r="A192" s="144"/>
      <c r="B192" s="144"/>
      <c r="C192" s="144"/>
      <c r="D192" s="144"/>
      <c r="E192" s="144"/>
      <c r="F192" s="144"/>
      <c r="G192" s="144"/>
      <c r="H192" s="144"/>
      <c r="I192" s="144"/>
      <c r="J192" s="144"/>
    </row>
    <row r="193" spans="1:12">
      <c r="A193" s="144"/>
      <c r="B193" s="144"/>
      <c r="C193" s="144"/>
      <c r="D193" s="144"/>
      <c r="E193" s="144"/>
      <c r="F193" s="144"/>
      <c r="G193" s="144"/>
      <c r="H193" s="144"/>
      <c r="I193" s="144"/>
      <c r="J193" s="144"/>
    </row>
    <row r="194" spans="1:12" ht="15" customHeight="1">
      <c r="A194" s="438"/>
      <c r="B194" s="438"/>
      <c r="C194" s="438"/>
      <c r="D194" s="438"/>
      <c r="E194" s="438"/>
      <c r="F194" s="438"/>
      <c r="G194" s="438"/>
      <c r="H194" s="438"/>
      <c r="I194" s="438"/>
      <c r="J194" s="438"/>
    </row>
    <row r="195" spans="1:12">
      <c r="A195" s="144"/>
      <c r="B195" s="144"/>
      <c r="C195" s="144"/>
      <c r="D195" s="144"/>
      <c r="E195" s="144"/>
      <c r="F195" s="144"/>
      <c r="G195" s="144"/>
      <c r="H195" s="144"/>
      <c r="I195" s="144"/>
      <c r="J195" s="144"/>
    </row>
    <row r="196" spans="1:12">
      <c r="A196" s="144"/>
      <c r="B196" s="144"/>
      <c r="C196" s="144"/>
      <c r="D196" s="144"/>
      <c r="E196" s="144"/>
      <c r="F196" s="144"/>
      <c r="G196" s="144"/>
      <c r="H196" s="144"/>
      <c r="I196" s="144"/>
      <c r="J196" s="144"/>
      <c r="K196" s="144"/>
      <c r="L196" s="144"/>
    </row>
    <row r="197" spans="1:12">
      <c r="A197" s="144"/>
      <c r="B197" s="144"/>
      <c r="C197" s="144"/>
      <c r="D197" s="144"/>
      <c r="E197" s="144"/>
      <c r="F197" s="144"/>
      <c r="G197" s="144"/>
      <c r="H197" s="144"/>
      <c r="I197" s="144"/>
      <c r="J197" s="144"/>
      <c r="K197" s="144"/>
      <c r="L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t="s">
        <v>96</v>
      </c>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row>
    <row r="310" spans="1:12">
      <c r="A310" s="144"/>
      <c r="B310" s="144"/>
      <c r="C310" s="144"/>
      <c r="D310" s="144"/>
      <c r="E310" s="144"/>
      <c r="F310" s="144"/>
      <c r="G310" s="144"/>
      <c r="H310" s="144"/>
      <c r="I310" s="144"/>
      <c r="J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sheetData>
  <mergeCells count="191">
    <mergeCell ref="A92:B92"/>
    <mergeCell ref="A100:B100"/>
    <mergeCell ref="E100:F100"/>
    <mergeCell ref="G100:H100"/>
    <mergeCell ref="I100:J100"/>
    <mergeCell ref="A101:B101"/>
    <mergeCell ref="E101:F101"/>
    <mergeCell ref="G101:H101"/>
    <mergeCell ref="E93:F93"/>
    <mergeCell ref="G93:H93"/>
    <mergeCell ref="I93:J93"/>
    <mergeCell ref="A94:B94"/>
    <mergeCell ref="E94:F94"/>
    <mergeCell ref="G94:H94"/>
    <mergeCell ref="I94:J94"/>
    <mergeCell ref="A95:B95"/>
    <mergeCell ref="E95:F95"/>
    <mergeCell ref="G95:H95"/>
    <mergeCell ref="I95:J95"/>
    <mergeCell ref="C78:E78"/>
    <mergeCell ref="F78:G78"/>
    <mergeCell ref="H78:J78"/>
    <mergeCell ref="A80:B80"/>
    <mergeCell ref="C80:E80"/>
    <mergeCell ref="F80:G80"/>
    <mergeCell ref="H80:J80"/>
    <mergeCell ref="A194:J194"/>
    <mergeCell ref="E172:F172"/>
    <mergeCell ref="E136:E137"/>
    <mergeCell ref="F136:F137"/>
    <mergeCell ref="G136:G137"/>
    <mergeCell ref="A126:G126"/>
    <mergeCell ref="A123:C123"/>
    <mergeCell ref="H124:J124"/>
    <mergeCell ref="A124:G124"/>
    <mergeCell ref="A125:G125"/>
    <mergeCell ref="H125:J125"/>
    <mergeCell ref="A133:J133"/>
    <mergeCell ref="A143:J144"/>
    <mergeCell ref="D150:E150"/>
    <mergeCell ref="D152:E152"/>
    <mergeCell ref="G150:J150"/>
    <mergeCell ref="E92:F92"/>
    <mergeCell ref="G151:J151"/>
    <mergeCell ref="E128:G128"/>
    <mergeCell ref="H126:J126"/>
    <mergeCell ref="H128:J128"/>
    <mergeCell ref="A184:J184"/>
    <mergeCell ref="G152:J152"/>
    <mergeCell ref="C147:J147"/>
    <mergeCell ref="A147:B147"/>
    <mergeCell ref="H116:J116"/>
    <mergeCell ref="B137:D137"/>
    <mergeCell ref="A131:G131"/>
    <mergeCell ref="F119:G119"/>
    <mergeCell ref="A118:G118"/>
    <mergeCell ref="H121:J121"/>
    <mergeCell ref="H130:J130"/>
    <mergeCell ref="H131:J131"/>
    <mergeCell ref="A130:G130"/>
    <mergeCell ref="A145:B145"/>
    <mergeCell ref="B136:D136"/>
    <mergeCell ref="H118:J118"/>
    <mergeCell ref="H119:J119"/>
    <mergeCell ref="A117:C117"/>
    <mergeCell ref="C148:J148"/>
    <mergeCell ref="A148:B148"/>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92:H92"/>
    <mergeCell ref="I92:J92"/>
    <mergeCell ref="A93:B93"/>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6"/>
      <c r="B1" s="456"/>
      <c r="C1" s="456"/>
    </row>
    <row r="2" spans="1:3">
      <c r="A2" s="456"/>
      <c r="B2" s="456"/>
      <c r="C2" s="456"/>
    </row>
    <row r="3" spans="1:3">
      <c r="A3" s="456"/>
      <c r="B3" s="456"/>
      <c r="C3" s="456"/>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169</v>
      </c>
      <c r="B2" s="219">
        <v>0.19</v>
      </c>
    </row>
    <row r="3" spans="1:2">
      <c r="A3" t="s">
        <v>168</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2026-08-21T01:08:58Z</dcterms:modified>
</cp:coreProperties>
</file>