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drawings/drawing2.xml" ContentType="application/vnd.openxmlformats-officedocument.drawing+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drawings/drawing3.xml" ContentType="application/vnd.openxmlformats-officedocument.drawing+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drawings/drawing4.xml" ContentType="application/vnd.openxmlformats-officedocument.drawing+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drawings/drawing5.xml" ContentType="application/vnd.openxmlformats-officedocument.drawing+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drawings/drawing6.xml" ContentType="application/vnd.openxmlformats-officedocument.drawing+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drawings/drawing7.xml" ContentType="application/vnd.openxmlformats-officedocument.drawing+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drawings/drawing8.xml" ContentType="application/vnd.openxmlformats-officedocument.drawing+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drawings/drawing9.xml" ContentType="application/vnd.openxmlformats-officedocument.drawing+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drawings/drawing10.xml" ContentType="application/vnd.openxmlformats-officedocument.drawing+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drawings/drawing11.xml" ContentType="application/vnd.openxmlformats-officedocument.drawing+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drawings/drawing1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defaultThemeVersion="124226"/>
  <bookViews>
    <workbookView xWindow="-120" yWindow="-120" windowWidth="20730" windowHeight="11760"/>
  </bookViews>
  <sheets>
    <sheet name="Sheet2 (11)" sheetId="17" r:id="rId1"/>
    <sheet name="biaya hidup" sheetId="19" r:id="rId2"/>
    <sheet name="penentuan  margin" sheetId="20" r:id="rId3"/>
    <sheet name="Sheet4" sheetId="18" r:id="rId4"/>
    <sheet name="Sheet2 (10)" sheetId="16" r:id="rId5"/>
    <sheet name="Sheet2 (9)" sheetId="15" r:id="rId6"/>
    <sheet name="Sheet2 (8)" sheetId="14" r:id="rId7"/>
    <sheet name="Sheet2 (7)" sheetId="13" r:id="rId8"/>
    <sheet name="Sheet2 (6)" sheetId="12" r:id="rId9"/>
    <sheet name="Sheet2 (5)" sheetId="11" r:id="rId10"/>
    <sheet name="Sheet2 (4)" sheetId="10" r:id="rId11"/>
    <sheet name="Sheet2 (2)" sheetId="4" r:id="rId12"/>
    <sheet name="Sheet2 (3)" sheetId="9" r:id="rId13"/>
    <sheet name="Sheet2" sheetId="2" r:id="rId14"/>
    <sheet name="Sheet3" sheetId="3" r:id="rId15"/>
    <sheet name="Sheet1" sheetId="5" r:id="rId16"/>
    <sheet name="BJB" sheetId="6" r:id="rId17"/>
    <sheet name="BRI" sheetId="7" r:id="rId18"/>
    <sheet name="BJB (2)" sheetId="8" r:id="rId19"/>
  </sheets>
  <externalReferences>
    <externalReference r:id="rId20"/>
  </externalReferences>
  <definedNames>
    <definedName name="Hubungan1">[1]Sheet1!$AZ$1:$AZ$6</definedName>
  </definedNames>
  <calcPr calcId="162913"/>
</workbook>
</file>

<file path=xl/calcChain.xml><?xml version="1.0" encoding="utf-8"?>
<calcChain xmlns="http://schemas.openxmlformats.org/spreadsheetml/2006/main">
  <c r="K105" i="17" l="1"/>
  <c r="C125" i="17" l="1"/>
  <c r="E86" i="17"/>
  <c r="H101" i="17" l="1"/>
  <c r="L101" i="17"/>
  <c r="E85" i="17" l="1"/>
  <c r="K107" i="17" s="1"/>
  <c r="G147" i="17" l="1"/>
  <c r="K85" i="17"/>
  <c r="K86" i="17" s="1"/>
  <c r="L94" i="19" l="1"/>
  <c r="M94" i="19" s="1"/>
  <c r="M93" i="19"/>
  <c r="L93" i="19"/>
  <c r="L92" i="19"/>
  <c r="M92" i="19" s="1"/>
  <c r="M91" i="19"/>
  <c r="L91" i="19"/>
  <c r="L90" i="19"/>
  <c r="M90" i="19" s="1"/>
  <c r="M89" i="19"/>
  <c r="L89" i="19"/>
  <c r="L88" i="19"/>
  <c r="M88" i="19" s="1"/>
  <c r="L84" i="19"/>
  <c r="M84" i="19" s="1"/>
  <c r="L83" i="19"/>
  <c r="M83" i="19" s="1"/>
  <c r="L82" i="19"/>
  <c r="M82" i="19" s="1"/>
  <c r="L81" i="19"/>
  <c r="M81" i="19" s="1"/>
  <c r="L80" i="19"/>
  <c r="M80" i="19" s="1"/>
  <c r="L79" i="19"/>
  <c r="M79" i="19" s="1"/>
  <c r="L78" i="19"/>
  <c r="M78" i="19" s="1"/>
  <c r="M74" i="19"/>
  <c r="L74" i="19"/>
  <c r="L73" i="19"/>
  <c r="M73" i="19" s="1"/>
  <c r="M72" i="19"/>
  <c r="L72" i="19"/>
  <c r="L71" i="19"/>
  <c r="M71" i="19" s="1"/>
  <c r="M70" i="19"/>
  <c r="L70" i="19"/>
  <c r="L69" i="19"/>
  <c r="M69" i="19" s="1"/>
  <c r="M68" i="19"/>
  <c r="L68" i="19"/>
  <c r="L64" i="19"/>
  <c r="M64" i="19" s="1"/>
  <c r="L63" i="19"/>
  <c r="M63" i="19" s="1"/>
  <c r="L62" i="19"/>
  <c r="M62" i="19" s="1"/>
  <c r="L61" i="19"/>
  <c r="M61" i="19" s="1"/>
  <c r="L60" i="19"/>
  <c r="M60" i="19" s="1"/>
  <c r="L59" i="19"/>
  <c r="M59" i="19" s="1"/>
  <c r="L58" i="19"/>
  <c r="M58" i="19" s="1"/>
  <c r="L54" i="19"/>
  <c r="M54" i="19" s="1"/>
  <c r="M53" i="19"/>
  <c r="L53" i="19"/>
  <c r="L52" i="19"/>
  <c r="M52" i="19" s="1"/>
  <c r="M51" i="19"/>
  <c r="L51" i="19"/>
  <c r="L50" i="19"/>
  <c r="M50" i="19" s="1"/>
  <c r="M49" i="19"/>
  <c r="L49" i="19"/>
  <c r="L48" i="19"/>
  <c r="M48" i="19" s="1"/>
  <c r="L44" i="19"/>
  <c r="M44" i="19" s="1"/>
  <c r="L43" i="19"/>
  <c r="M43" i="19" s="1"/>
  <c r="L42" i="19"/>
  <c r="M42" i="19" s="1"/>
  <c r="L41" i="19"/>
  <c r="M41" i="19" s="1"/>
  <c r="L40" i="19"/>
  <c r="M40" i="19" s="1"/>
  <c r="L39" i="19"/>
  <c r="M39" i="19" s="1"/>
  <c r="L38" i="19"/>
  <c r="M38" i="19" s="1"/>
  <c r="M34" i="19"/>
  <c r="L34" i="19"/>
  <c r="L33" i="19"/>
  <c r="M33" i="19" s="1"/>
  <c r="L32" i="19"/>
  <c r="M32" i="19" s="1"/>
  <c r="L31" i="19"/>
  <c r="M31" i="19" s="1"/>
  <c r="L30" i="19"/>
  <c r="M30" i="19" s="1"/>
  <c r="L29" i="19"/>
  <c r="M29" i="19" s="1"/>
  <c r="L28" i="19"/>
  <c r="M28" i="19" s="1"/>
  <c r="L27" i="19"/>
  <c r="M27" i="19" s="1"/>
  <c r="L23" i="19"/>
  <c r="M23" i="19" s="1"/>
  <c r="L22" i="19"/>
  <c r="M22" i="19" s="1"/>
  <c r="L21" i="19"/>
  <c r="M21" i="19" s="1"/>
  <c r="L20" i="19"/>
  <c r="M20" i="19" s="1"/>
  <c r="L19" i="19"/>
  <c r="M19" i="19" s="1"/>
  <c r="L18" i="19"/>
  <c r="M18" i="19" s="1"/>
  <c r="L17" i="19"/>
  <c r="M17" i="19" s="1"/>
  <c r="L16" i="19"/>
  <c r="M16" i="19" s="1"/>
  <c r="L12" i="19"/>
  <c r="M12" i="19" s="1"/>
  <c r="M11" i="19"/>
  <c r="L11" i="19"/>
  <c r="L10" i="19"/>
  <c r="M10" i="19" s="1"/>
  <c r="L9" i="19"/>
  <c r="M9" i="19" s="1"/>
  <c r="L8" i="19"/>
  <c r="M8" i="19" s="1"/>
  <c r="L7" i="19"/>
  <c r="M7" i="19" s="1"/>
  <c r="L6" i="19"/>
  <c r="M6" i="19" s="1"/>
  <c r="L5" i="19"/>
  <c r="M5" i="19" s="1"/>
  <c r="M24" i="19" l="1"/>
  <c r="M35" i="19"/>
  <c r="M45" i="19"/>
  <c r="M13" i="19"/>
  <c r="M65" i="19"/>
  <c r="M75" i="19"/>
  <c r="M95" i="19"/>
  <c r="M55" i="19"/>
  <c r="M85" i="19"/>
  <c r="F23" i="18" l="1"/>
  <c r="K108" i="17" l="1"/>
  <c r="K110" i="17" s="1"/>
  <c r="E136" i="17"/>
  <c r="G149" i="17" s="1"/>
  <c r="K132" i="17"/>
  <c r="K131" i="17"/>
  <c r="K130" i="17"/>
  <c r="K129" i="17"/>
  <c r="K116" i="17"/>
  <c r="K120" i="17" l="1"/>
  <c r="C124" i="17" s="1"/>
  <c r="L94" i="16"/>
  <c r="H94" i="16"/>
  <c r="K100" i="16"/>
  <c r="K155" i="17" l="1"/>
  <c r="K154" i="17"/>
  <c r="K153" i="17"/>
  <c r="K156" i="17"/>
  <c r="I124" i="17"/>
  <c r="C118" i="16"/>
  <c r="G141" i="16" l="1"/>
  <c r="E129" i="16" l="1"/>
  <c r="G143" i="16" s="1"/>
  <c r="K125" i="16"/>
  <c r="K124" i="16"/>
  <c r="K123" i="16"/>
  <c r="K122" i="16"/>
  <c r="K109" i="16"/>
  <c r="K101" i="16" l="1"/>
  <c r="K103" i="16" s="1"/>
  <c r="K113" i="16" s="1"/>
  <c r="K150" i="16" s="1"/>
  <c r="K93" i="15"/>
  <c r="K98" i="15"/>
  <c r="K147" i="16" l="1"/>
  <c r="C117" i="16"/>
  <c r="I117" i="16" s="1"/>
  <c r="K148" i="16"/>
  <c r="K149" i="16"/>
  <c r="K99" i="15"/>
  <c r="K107" i="15" l="1"/>
  <c r="L89" i="15" l="1"/>
  <c r="H89" i="15"/>
  <c r="G138" i="15" l="1"/>
  <c r="E127" i="15"/>
  <c r="K123" i="15"/>
  <c r="K122" i="15"/>
  <c r="K121" i="15"/>
  <c r="K120" i="15"/>
  <c r="C116" i="15" s="1"/>
  <c r="K94" i="15"/>
  <c r="K101" i="15" s="1"/>
  <c r="K111" i="15" l="1"/>
  <c r="K101" i="14"/>
  <c r="H96" i="14"/>
  <c r="K146" i="15" l="1"/>
  <c r="C115" i="15"/>
  <c r="I115" i="15" s="1"/>
  <c r="K144" i="15"/>
  <c r="K145" i="15"/>
  <c r="K147" i="15"/>
  <c r="K87" i="14"/>
  <c r="K88" i="14" s="1"/>
  <c r="E87" i="14"/>
  <c r="E88" i="14" s="1"/>
  <c r="L96" i="14" l="1"/>
  <c r="G142" i="14" l="1"/>
  <c r="G141" i="14"/>
  <c r="E130" i="14"/>
  <c r="G143" i="14" s="1"/>
  <c r="K126" i="14"/>
  <c r="K125" i="14"/>
  <c r="K124" i="14"/>
  <c r="C119" i="14" s="1"/>
  <c r="K123" i="14"/>
  <c r="K110" i="14"/>
  <c r="K102" i="14"/>
  <c r="K104" i="14" s="1"/>
  <c r="G168" i="13"/>
  <c r="G167" i="13"/>
  <c r="E147" i="13"/>
  <c r="G169" i="13" s="1"/>
  <c r="K143" i="13"/>
  <c r="K142" i="13"/>
  <c r="K141" i="13"/>
  <c r="K140" i="13"/>
  <c r="K127" i="13"/>
  <c r="K119" i="13"/>
  <c r="K118" i="13"/>
  <c r="K113" i="13"/>
  <c r="K112" i="13"/>
  <c r="K108" i="13"/>
  <c r="K121" i="13" s="1"/>
  <c r="K131" i="13" s="1"/>
  <c r="K107" i="13"/>
  <c r="L102" i="13"/>
  <c r="C136" i="13" s="1"/>
  <c r="H102" i="13"/>
  <c r="K114" i="14" l="1"/>
  <c r="K176" i="13"/>
  <c r="K175" i="13"/>
  <c r="K174" i="13"/>
  <c r="C135" i="13"/>
  <c r="I135" i="13" s="1"/>
  <c r="K173" i="13"/>
  <c r="K112" i="12"/>
  <c r="K147" i="14" l="1"/>
  <c r="C118" i="14"/>
  <c r="I118" i="14" s="1"/>
  <c r="K148" i="14"/>
  <c r="K150" i="14"/>
  <c r="K149" i="14"/>
  <c r="K118" i="12"/>
  <c r="K119" i="12"/>
  <c r="K107" i="12"/>
  <c r="K113" i="12" l="1"/>
  <c r="G168" i="12" l="1"/>
  <c r="G167" i="12"/>
  <c r="E147" i="12"/>
  <c r="G169" i="12" s="1"/>
  <c r="K143" i="12"/>
  <c r="K142" i="12"/>
  <c r="K141" i="12"/>
  <c r="K140" i="12"/>
  <c r="K127" i="12"/>
  <c r="K108" i="12"/>
  <c r="K121" i="12" s="1"/>
  <c r="L102" i="12"/>
  <c r="H102" i="12"/>
  <c r="K105" i="11"/>
  <c r="C136" i="12" l="1"/>
  <c r="K131" i="12"/>
  <c r="C135" i="12" s="1"/>
  <c r="C123" i="11"/>
  <c r="I135" i="12" l="1"/>
  <c r="K174" i="12"/>
  <c r="K176" i="12"/>
  <c r="K175" i="12"/>
  <c r="K173" i="12"/>
  <c r="K90" i="11"/>
  <c r="K91" i="11" s="1"/>
  <c r="E90" i="11"/>
  <c r="E91" i="11" s="1"/>
  <c r="L100" i="11" l="1"/>
  <c r="H100" i="11"/>
  <c r="G147" i="11" l="1"/>
  <c r="G146" i="11"/>
  <c r="E134" i="11"/>
  <c r="G148" i="11" s="1"/>
  <c r="K130" i="11"/>
  <c r="K129" i="11"/>
  <c r="K128" i="11"/>
  <c r="K127" i="11"/>
  <c r="K114" i="11"/>
  <c r="K106" i="11"/>
  <c r="K108" i="11" s="1"/>
  <c r="K104" i="10"/>
  <c r="L99" i="10"/>
  <c r="H99" i="10"/>
  <c r="K118" i="11" l="1"/>
  <c r="K152" i="11" s="1"/>
  <c r="G145" i="10"/>
  <c r="C122" i="11" l="1"/>
  <c r="I122" i="11" s="1"/>
  <c r="K153" i="11"/>
  <c r="K155" i="11"/>
  <c r="K154" i="11"/>
  <c r="G158" i="4"/>
  <c r="G156" i="4"/>
  <c r="L98" i="4"/>
  <c r="H98" i="4"/>
  <c r="G144" i="10"/>
  <c r="E133" i="10"/>
  <c r="G146" i="10" s="1"/>
  <c r="K129" i="10"/>
  <c r="K128" i="10"/>
  <c r="C122" i="10" s="1"/>
  <c r="K127" i="10"/>
  <c r="K126" i="10"/>
  <c r="K113" i="10"/>
  <c r="K90" i="10"/>
  <c r="K91" i="10" s="1"/>
  <c r="E90" i="10"/>
  <c r="E91" i="10" s="1"/>
  <c r="K105" i="10" l="1"/>
  <c r="K107" i="10" s="1"/>
  <c r="K117" i="10" s="1"/>
  <c r="K88" i="4"/>
  <c r="K89" i="4" s="1"/>
  <c r="E88" i="4"/>
  <c r="E89" i="4" s="1"/>
  <c r="K101" i="4" s="1"/>
  <c r="K103" i="4" s="1"/>
  <c r="K152" i="10" l="1"/>
  <c r="K150" i="10"/>
  <c r="C121" i="10"/>
  <c r="I121" i="10" s="1"/>
  <c r="K153" i="10"/>
  <c r="K151" i="10"/>
  <c r="G143" i="4" l="1"/>
  <c r="E132" i="4"/>
  <c r="G145" i="4" s="1"/>
  <c r="G174" i="9" l="1"/>
  <c r="E162" i="9"/>
  <c r="G176" i="9" s="1"/>
  <c r="K158" i="9"/>
  <c r="K157" i="9"/>
  <c r="K156" i="9"/>
  <c r="K155" i="9"/>
  <c r="K139" i="9"/>
  <c r="K131" i="9"/>
  <c r="K130" i="9"/>
  <c r="K126" i="9"/>
  <c r="K125" i="9"/>
  <c r="L120" i="9"/>
  <c r="H120" i="9"/>
  <c r="E112" i="9"/>
  <c r="E113" i="9" s="1"/>
  <c r="K103" i="9"/>
  <c r="K104" i="9" s="1"/>
  <c r="E103" i="9"/>
  <c r="E104" i="9" s="1"/>
  <c r="K94" i="9"/>
  <c r="K95" i="9" s="1"/>
  <c r="E94" i="9"/>
  <c r="E95" i="9" s="1"/>
  <c r="D118" i="8"/>
  <c r="B118" i="8"/>
  <c r="I32" i="8"/>
  <c r="G32" i="8"/>
  <c r="D32" i="8"/>
  <c r="I66" i="8" s="1"/>
  <c r="I67" i="8" s="1"/>
  <c r="B32" i="8"/>
  <c r="I69" i="8" s="1"/>
  <c r="I70" i="8" s="1"/>
  <c r="B12" i="7"/>
  <c r="D35" i="7"/>
  <c r="B35" i="7"/>
  <c r="I12" i="7"/>
  <c r="G12" i="7"/>
  <c r="D12" i="7"/>
  <c r="D32" i="6"/>
  <c r="D39" i="6" s="1"/>
  <c r="B32" i="6"/>
  <c r="D42" i="6" s="1"/>
  <c r="I58" i="6"/>
  <c r="G58" i="6"/>
  <c r="C148" i="9" l="1"/>
  <c r="I19" i="7"/>
  <c r="I20" i="7" s="1"/>
  <c r="K133" i="9"/>
  <c r="K143" i="9" s="1"/>
  <c r="K180" i="9" s="1"/>
  <c r="D43" i="6"/>
  <c r="D40" i="6"/>
  <c r="I22" i="7"/>
  <c r="I23" i="7" s="1"/>
  <c r="K182" i="9" l="1"/>
  <c r="K181" i="9"/>
  <c r="K183" i="9"/>
  <c r="C147" i="9"/>
  <c r="I147" i="9" s="1"/>
  <c r="H15" i="5"/>
  <c r="K128" i="4" l="1"/>
  <c r="K127" i="4"/>
  <c r="K126" i="4"/>
  <c r="K125" i="4"/>
  <c r="C121" i="4" s="1"/>
  <c r="K112" i="4"/>
  <c r="K104" i="4"/>
  <c r="K106" i="4" s="1"/>
  <c r="L91" i="2"/>
  <c r="H91" i="2"/>
  <c r="K96" i="2"/>
  <c r="K116" i="4" l="1"/>
  <c r="G136" i="2"/>
  <c r="K166" i="4" l="1"/>
  <c r="K164" i="4"/>
  <c r="K165" i="4"/>
  <c r="K167" i="4"/>
  <c r="C120" i="4"/>
  <c r="I120" i="4" s="1"/>
  <c r="K97" i="2"/>
  <c r="K99" i="2" s="1"/>
  <c r="K121" i="2"/>
  <c r="K120" i="2"/>
  <c r="C114" i="2" s="1"/>
  <c r="M18" i="3" l="1"/>
  <c r="F33" i="3"/>
  <c r="F34" i="3" s="1"/>
  <c r="F35" i="3" s="1"/>
  <c r="M13" i="3" s="1"/>
  <c r="C22" i="3"/>
  <c r="C26" i="3" s="1"/>
  <c r="M19" i="3"/>
  <c r="C15" i="3"/>
  <c r="F12" i="3"/>
  <c r="M7" i="3" l="1"/>
  <c r="M6" i="3"/>
  <c r="F38" i="3"/>
  <c r="M11" i="3" s="1"/>
  <c r="F17" i="3"/>
  <c r="F20" i="3" l="1"/>
  <c r="F24" i="3" s="1"/>
  <c r="M9" i="3" s="1"/>
  <c r="F40" i="3"/>
  <c r="F42" i="3" s="1"/>
  <c r="F26" i="3" l="1"/>
  <c r="M15" i="3"/>
  <c r="M14" i="3"/>
  <c r="M10" i="3" l="1"/>
  <c r="M16" i="3"/>
  <c r="K105" i="2"/>
  <c r="K109" i="2" s="1"/>
  <c r="C113" i="2" s="1"/>
  <c r="K144" i="2" l="1"/>
  <c r="K145" i="2"/>
  <c r="K119" i="2"/>
  <c r="K118" i="2"/>
  <c r="K142" i="2" l="1"/>
  <c r="I113" i="2"/>
  <c r="K143" i="2"/>
  <c r="E125" i="2"/>
  <c r="G138" i="2" s="1"/>
</calcChain>
</file>

<file path=xl/sharedStrings.xml><?xml version="1.0" encoding="utf-8"?>
<sst xmlns="http://schemas.openxmlformats.org/spreadsheetml/2006/main" count="2782" uniqueCount="657">
  <si>
    <t>OPERASIONAL USAHA/Lain-lain</t>
  </si>
  <si>
    <t>SUKU BUNGA</t>
  </si>
  <si>
    <t>%</t>
  </si>
  <si>
    <t>Margin Keuntungan</t>
  </si>
  <si>
    <t>BIAYA HIDUP, PENDIDIKAN DLL</t>
  </si>
  <si>
    <t>-</t>
  </si>
  <si>
    <t>TAKSASI</t>
  </si>
  <si>
    <t>LSR</t>
  </si>
  <si>
    <t>MAX PH</t>
  </si>
  <si>
    <t>TENOR (bln)</t>
  </si>
  <si>
    <t>(angsuran per bulan)</t>
  </si>
  <si>
    <t>X</t>
  </si>
  <si>
    <t>Menikah</t>
  </si>
  <si>
    <t>Belum Menikah</t>
  </si>
  <si>
    <t>ANALISA CALON DEBITUR</t>
  </si>
  <si>
    <t xml:space="preserve">Karyawan </t>
  </si>
  <si>
    <t>HPP</t>
  </si>
  <si>
    <t>PLAFON</t>
  </si>
  <si>
    <t>ANGSURAN</t>
  </si>
  <si>
    <t>Nett Income Debitur setelah kredit di approved (12)</t>
  </si>
  <si>
    <t>TOTAL PLAFON &amp; ANGSURAN</t>
  </si>
  <si>
    <t>FASILITAS</t>
  </si>
  <si>
    <t>BANK</t>
  </si>
  <si>
    <t>Pendapatan Bersih</t>
  </si>
  <si>
    <t>24 X</t>
  </si>
  <si>
    <t>36 X</t>
  </si>
  <si>
    <t>12 x</t>
  </si>
  <si>
    <t>Nett Income Debitur setelah kredit di approved (24)</t>
  </si>
  <si>
    <t>Nett Income Debitur setelah kredit di approved (36)</t>
  </si>
  <si>
    <t>Laba Kotor</t>
  </si>
  <si>
    <t>Aktiva Tetap</t>
  </si>
  <si>
    <t>Tanah &amp; Bangunan</t>
  </si>
  <si>
    <t>Modal Sendiri</t>
  </si>
  <si>
    <t>TOTAL AKTIVA</t>
  </si>
  <si>
    <t>RASIO KEUANGAN</t>
  </si>
  <si>
    <t>KOL</t>
  </si>
  <si>
    <t>BIAYA BIAYA</t>
  </si>
  <si>
    <t>DSR - DEBT SERVICE RATIO (EBITDA/KEWAJIBAN)X1%</t>
  </si>
  <si>
    <t xml:space="preserve"> ** Pendapatan bersih - Living Cost</t>
  </si>
  <si>
    <t xml:space="preserve"> **Total angsuran bank + Next angsuran yang akan disetujui</t>
  </si>
  <si>
    <t>TOTAL BIAYA OPERASIONAL</t>
  </si>
  <si>
    <t>ANALISA REPAYMENT CAPACITY</t>
  </si>
  <si>
    <t>KEWAJIBAN BANK YANG SEDANG BERJALAN (Plafon &amp; Angsuran/bln)</t>
  </si>
  <si>
    <t>TOTAL PENDAPATAN KOTOR KUMULATIF</t>
  </si>
  <si>
    <t>Sebelum dikurangi kewajiban berjalan</t>
  </si>
  <si>
    <t>Nama Pemilik di BPKB</t>
  </si>
  <si>
    <t>Nomor BPKB</t>
  </si>
  <si>
    <t>Spesifikasi Jaminan :</t>
  </si>
  <si>
    <t>Warna</t>
  </si>
  <si>
    <t>Merk Kendaraan</t>
  </si>
  <si>
    <t>Tahun Pembuatan</t>
  </si>
  <si>
    <t>Tipe Kendaraan / Model</t>
  </si>
  <si>
    <t>Penggunaan Jaminan</t>
  </si>
  <si>
    <t>Nomor Kendaraan</t>
  </si>
  <si>
    <t>PLAFON / BAKIDEBET</t>
  </si>
  <si>
    <t>PERMOHONAN NASABAH</t>
  </si>
  <si>
    <t xml:space="preserve"> Baru</t>
  </si>
  <si>
    <t>Repeat Order</t>
  </si>
  <si>
    <t>Cerai Mati</t>
  </si>
  <si>
    <t>Cerai hidup</t>
  </si>
  <si>
    <t>STATUS NASABAH / CALON</t>
  </si>
  <si>
    <t>ASPEK LEGAL</t>
  </si>
  <si>
    <t>Legalitas pendirian perusahaan :</t>
  </si>
  <si>
    <t>Usaha calon debitur adalah usaha perseorangan maka tidak ada akta pendirian usaha.</t>
  </si>
  <si>
    <t>Legalitas usaha ( perijinan ) :</t>
  </si>
  <si>
    <t>Perijinan</t>
  </si>
  <si>
    <t>NPWP</t>
  </si>
  <si>
    <t>Nomor</t>
  </si>
  <si>
    <t>Tgl. Terbit</t>
  </si>
  <si>
    <t>Tgl. Berakhir</t>
  </si>
  <si>
    <t>KTP Calon debitur</t>
  </si>
  <si>
    <t>Keterangan :</t>
  </si>
  <si>
    <t>Aspek legalitas telah memenuhi syarat permohonan kredit.</t>
  </si>
  <si>
    <t>ASPEK MANAJEMEN</t>
  </si>
  <si>
    <t>Legalitas permohonan kredit :</t>
  </si>
  <si>
    <t xml:space="preserve">Badan Usaha </t>
  </si>
  <si>
    <t xml:space="preserve">Perorangan </t>
  </si>
  <si>
    <t>Pengalaman usaha</t>
  </si>
  <si>
    <t>Reputasi usaha</t>
  </si>
  <si>
    <t>Kemampuan Manajemen</t>
  </si>
  <si>
    <t>Pemenuhan Financial</t>
  </si>
  <si>
    <t>Nama</t>
  </si>
  <si>
    <t>≤ 2 tahun</t>
  </si>
  <si>
    <t>&gt; 2 tahun</t>
  </si>
  <si>
    <t>Kurang baik</t>
  </si>
  <si>
    <t>Cukup baik</t>
  </si>
  <si>
    <t>Cukup memenuhi</t>
  </si>
  <si>
    <t>Kurang memenuhi</t>
  </si>
  <si>
    <t>Tepat waktu</t>
  </si>
  <si>
    <t>Kadang kadang mundur</t>
  </si>
  <si>
    <t>Sering mundur</t>
  </si>
  <si>
    <t>KETERANGAN / PENJELASAN :</t>
  </si>
  <si>
    <t>ASPEK TEKNIS</t>
  </si>
  <si>
    <t>Lokasi</t>
  </si>
  <si>
    <t>Strategis</t>
  </si>
  <si>
    <t>Kurang strategis</t>
  </si>
  <si>
    <t>Kondisi</t>
  </si>
  <si>
    <t>Cukup layak</t>
  </si>
  <si>
    <t>Kurang layak</t>
  </si>
  <si>
    <t>Sarana &amp; Prasarana</t>
  </si>
  <si>
    <t>Cukup memadai</t>
  </si>
  <si>
    <t>Kurang memadai</t>
  </si>
  <si>
    <t>Ketergantungan pada</t>
  </si>
  <si>
    <t>supplier tertentu</t>
  </si>
  <si>
    <t>&lt; 3 Suppliers</t>
  </si>
  <si>
    <t>3 - 5 Suppliers</t>
  </si>
  <si>
    <t>&gt; 5 Suppliers</t>
  </si>
  <si>
    <t>ALASAN TAMBAHAN MODAL / DANA</t>
  </si>
  <si>
    <t>AKTIVA</t>
  </si>
  <si>
    <t>Kas</t>
  </si>
  <si>
    <t>Persediaan :</t>
  </si>
  <si>
    <t>Persekot Biaya</t>
  </si>
  <si>
    <t>PERIODE, 31 DESEMBER XX</t>
  </si>
  <si>
    <t>(Dalam Rupiah)</t>
  </si>
  <si>
    <t>Rp 000</t>
  </si>
  <si>
    <t>PASSIVA</t>
  </si>
  <si>
    <t>Hutang Dagang</t>
  </si>
  <si>
    <t>Pihutang Usaha</t>
  </si>
  <si>
    <t>Hutang Bank /PRK</t>
  </si>
  <si>
    <t>Pihutang Lain</t>
  </si>
  <si>
    <t>Hutang Lain</t>
  </si>
  <si>
    <t>Hutang Pajak</t>
  </si>
  <si>
    <t>a. Bahan Baku</t>
  </si>
  <si>
    <t>Hutang Biaya</t>
  </si>
  <si>
    <t>b. Brg. Proses</t>
  </si>
  <si>
    <t>c. Barang Jadi</t>
  </si>
  <si>
    <t>Total Hutang Lancar</t>
  </si>
  <si>
    <t>Hutang Jk. Panjang</t>
  </si>
  <si>
    <t>Total Aktiva Lancar</t>
  </si>
  <si>
    <t>Total Hutang</t>
  </si>
  <si>
    <t>Kendaraan Dinas</t>
  </si>
  <si>
    <t>-/- Ak. Penyusutan</t>
  </si>
  <si>
    <t>Nilai Aktiva Tetap</t>
  </si>
  <si>
    <t>Aktiva Lainnya</t>
  </si>
  <si>
    <t>HUTANG + MODAL</t>
  </si>
  <si>
    <t>PERUSAHAAN DAGANG MUKTI RASA</t>
  </si>
  <si>
    <t>NERACA</t>
  </si>
  <si>
    <t>PERUSAHAAN DAGANG MUKTI SARI</t>
  </si>
  <si>
    <t>PERIODE 31 DESEMBER XX</t>
  </si>
  <si>
    <t>RASIO LIKUIDITAS</t>
  </si>
  <si>
    <t>Current Rasio</t>
  </si>
  <si>
    <t>Qick Rasio</t>
  </si>
  <si>
    <t>RASIO SOLVABILITAS</t>
  </si>
  <si>
    <t>Debt to Equity</t>
  </si>
  <si>
    <t>Debt to Assets</t>
  </si>
  <si>
    <t>Coverage Interest</t>
  </si>
  <si>
    <t>kali</t>
  </si>
  <si>
    <t>RASIO RENTABILITAS</t>
  </si>
  <si>
    <t>GPM</t>
  </si>
  <si>
    <t>NPM</t>
  </si>
  <si>
    <t>RMS</t>
  </si>
  <si>
    <t>RE</t>
  </si>
  <si>
    <t>RASIO AKTIVITAS</t>
  </si>
  <si>
    <t>Periode Perputaran Persediaan</t>
  </si>
  <si>
    <t>hari</t>
  </si>
  <si>
    <t>Periode Perputaran Pihutang Dagang</t>
  </si>
  <si>
    <t>LAPORAN LABA RUGI SINGKAT</t>
  </si>
  <si>
    <t>PERIODE, 31 DESMBER XX</t>
  </si>
  <si>
    <t>(Dalam Ribuan Rupiah)</t>
  </si>
  <si>
    <t>PENJUALAN</t>
  </si>
  <si>
    <t>Penjualan Bersih</t>
  </si>
  <si>
    <t>Harga Pokok Penjualan</t>
  </si>
  <si>
    <t>BIAYA OPERASI</t>
  </si>
  <si>
    <t>Total Biaya Operasi</t>
  </si>
  <si>
    <t>Laba Sebelum Bunga dan Pajak (EBIT)</t>
  </si>
  <si>
    <t>Bunga Pinjaman</t>
  </si>
  <si>
    <t>Laba sebelum Pajak</t>
  </si>
  <si>
    <t>Pajak</t>
  </si>
  <si>
    <t>Laba Bersih Setelah Pajak</t>
  </si>
  <si>
    <t>( Berdasarkan Nilai Taksasi Kantor tahun 2022 )</t>
  </si>
  <si>
    <t>REKOMENDASI ANGSURAN DI BPR CF</t>
  </si>
  <si>
    <t>Berdasarkan data/informasi, analisa, pertimbangan&amp;perhitungan tersebut di atas,</t>
  </si>
  <si>
    <t xml:space="preserve">maka permohonan fasilitas kredit calon debitur kami rekomendasikan untuk </t>
  </si>
  <si>
    <t>Perekomendasi</t>
  </si>
  <si>
    <t>Pemutus Kredit</t>
  </si>
  <si>
    <t>DISPOSISI / PENDAPAT</t>
  </si>
  <si>
    <t>Tanggal</t>
  </si>
  <si>
    <t>Jabatan</t>
  </si>
  <si>
    <t>Analis Kredit</t>
  </si>
  <si>
    <t>Tanda Tangan</t>
  </si>
  <si>
    <t>Nilai Penilaian Bank</t>
  </si>
  <si>
    <t>Restrukturisasi</t>
  </si>
  <si>
    <t>REKOMENDASI ANALIS</t>
  </si>
  <si>
    <t>PRODUK : KAMU</t>
  </si>
  <si>
    <t>Seumur Hidup</t>
  </si>
  <si>
    <t>Permohonan atas perorangan dan calon debitur cukup cakap hukum.</t>
  </si>
  <si>
    <t>Leonard Yulio Sitompul</t>
  </si>
  <si>
    <t>Poniman</t>
  </si>
  <si>
    <t>Kepala Cabang Jatibarang</t>
  </si>
  <si>
    <t>disetujui, dengan ketentuan dan syarat sebagai berikut :</t>
  </si>
  <si>
    <t>48 X</t>
  </si>
  <si>
    <t>LSR %</t>
  </si>
  <si>
    <t>Maksimal PH</t>
  </si>
  <si>
    <t>Nett Income Debitur setelah kredit di approved (48)</t>
  </si>
  <si>
    <t>Memo No. 002 / SE / CF / I / 2024</t>
  </si>
  <si>
    <t>PENDAPATAN</t>
  </si>
  <si>
    <t>KTP Istri</t>
  </si>
  <si>
    <t>KEPERLUAN OPERASIONAL USAHA</t>
  </si>
  <si>
    <t>SKU</t>
  </si>
  <si>
    <t>75%</t>
  </si>
  <si>
    <t>19 April 2024</t>
  </si>
  <si>
    <t>Warkidi</t>
  </si>
  <si>
    <t>Blok Waled RT 004 RW 002 Cangko Tukdana Kab. Indramayu</t>
  </si>
  <si>
    <t>Tujuan penggunaan :  Penambahan Modal Usaha Jual Beli Gabah</t>
  </si>
  <si>
    <t>Calon debitur memiliki usaha jual beli gabah yang sudah berjalan lebih dari 5 tahun.</t>
  </si>
  <si>
    <t>Jual Beli Gabah</t>
  </si>
  <si>
    <t>94.305.781.0-437.000</t>
  </si>
  <si>
    <t>3212061709810004</t>
  </si>
  <si>
    <t>3212065811870001</t>
  </si>
  <si>
    <t>KTP Penjamin</t>
  </si>
  <si>
    <t>3212302507550001</t>
  </si>
  <si>
    <t>15/03/2018</t>
  </si>
  <si>
    <t>11/07/2012</t>
  </si>
  <si>
    <t>BRI</t>
  </si>
  <si>
    <t>KMK</t>
  </si>
  <si>
    <t>1</t>
  </si>
  <si>
    <t>5 ton x 530.000 x 15 kirim/bln</t>
  </si>
  <si>
    <t>Rochmat</t>
  </si>
  <si>
    <t>Suzuki</t>
  </si>
  <si>
    <t>ST 150 Pick Up</t>
  </si>
  <si>
    <t>Hitam</t>
  </si>
  <si>
    <t>E 8204 RC</t>
  </si>
  <si>
    <t>T 04782515</t>
  </si>
  <si>
    <t>Plafon 75.000.000 jangka waktu 36 bulan</t>
  </si>
  <si>
    <t>Cakrawala Citra Mega</t>
  </si>
  <si>
    <t>Kons</t>
  </si>
  <si>
    <t>CF* dilunasi</t>
  </si>
  <si>
    <t>20/02/2013</t>
  </si>
  <si>
    <t>Calon debitur mempunyai usaha jual beli gabah, gabah didapat dari petani wilayah indramayu dan sekitarnya, untuk dijual ke pabrik rekanan, harga jual gabah basah saat ini Rp530.000 per kwintal, dalam 1 hari rata-rata pengiriman 5 ton gabah. Saat bulan puasa kemarin (bulan Meret) usaha stop dikarenakan padi belum panen dan juga semua pabrik beras tutup.</t>
  </si>
  <si>
    <t>Tambahan modal usaha pembelian gabah, sebagian wailayah indramayu sudah mulai panen.</t>
  </si>
  <si>
    <t>Cukup strategis</t>
  </si>
  <si>
    <t>( Berdasarkan Nilai Taksasi Kantor tahun 2024 )</t>
  </si>
  <si>
    <t>BCA</t>
  </si>
  <si>
    <t>BCA Finance</t>
  </si>
  <si>
    <t>BJB Syariah</t>
  </si>
  <si>
    <t>Bank Raya Indonesia</t>
  </si>
  <si>
    <t>Kartu Kredit</t>
  </si>
  <si>
    <t>REKAP ANGSURAN RUYATI</t>
  </si>
  <si>
    <t>Yang membuat,</t>
  </si>
  <si>
    <t>Susanto</t>
  </si>
  <si>
    <t>Cahaya Fajar*dilunasi</t>
  </si>
  <si>
    <t>OPERASIONAL USAHA/ Perawatan, Lain-lain</t>
  </si>
  <si>
    <t>ANALISA KUANTITATIF</t>
  </si>
  <si>
    <t>REKAPITULASI REKENING TABUNGAN BRI CADEB/ ASPEK KEUANGAN</t>
  </si>
  <si>
    <t>MUTASI KREDIT</t>
  </si>
  <si>
    <t>MUTASI DEBET</t>
  </si>
  <si>
    <t>BULAN</t>
  </si>
  <si>
    <t>NOMINAL</t>
  </si>
  <si>
    <t>MEI</t>
  </si>
  <si>
    <t>JUNI</t>
  </si>
  <si>
    <t>JULI</t>
  </si>
  <si>
    <t>TOTAL</t>
  </si>
  <si>
    <t>RATA-RATA/BLN</t>
  </si>
  <si>
    <t>Juni</t>
  </si>
  <si>
    <t>Debet</t>
  </si>
  <si>
    <t>Kredit</t>
  </si>
  <si>
    <t>Nominal</t>
  </si>
  <si>
    <t>REKAP REKENING KORAN BJB</t>
  </si>
  <si>
    <t>AN MUKAMAD SALEH</t>
  </si>
  <si>
    <t>Total</t>
  </si>
  <si>
    <t>Juli</t>
  </si>
  <si>
    <t>Mei</t>
  </si>
  <si>
    <t>RATA-RATA</t>
  </si>
  <si>
    <t>TOTAL TRANSAKSI KREDIT 3 BLN</t>
  </si>
  <si>
    <t>Jatibarang, 14 Agustus 2024</t>
  </si>
  <si>
    <t>Bramily Faragustinus</t>
  </si>
  <si>
    <t>Yang Membuat,</t>
  </si>
  <si>
    <t>TOTAL TRANSAKSI KREDIT 2 BLN</t>
  </si>
  <si>
    <t>TOTAL TRANSAKSI DEBET 2 BLN</t>
  </si>
  <si>
    <t>REKAP REKENING KORAN BRI</t>
  </si>
  <si>
    <t>AN nuridah (PASANGAN MUKAMAD SALEH)</t>
  </si>
  <si>
    <t>TOTAL TRANSAKSI DEBET 3 BLN</t>
  </si>
  <si>
    <t>Asniman</t>
  </si>
  <si>
    <t>Blok Mekar Jaya  RT 002 RW 007 Tugu Sliyeg Kab. Indramayu</t>
  </si>
  <si>
    <t>85.035.439.0-437.000</t>
  </si>
  <si>
    <t>NIB</t>
  </si>
  <si>
    <t>1107240012195</t>
  </si>
  <si>
    <t>11/07/2024</t>
  </si>
  <si>
    <t>3212120203780005</t>
  </si>
  <si>
    <t>3212125604740003</t>
  </si>
  <si>
    <t>27/09/2022</t>
  </si>
  <si>
    <t>08/03/2018</t>
  </si>
  <si>
    <t>REKAPITULASI REKENING TABUNGAN BCA CADEB/ ASPEK KEUANGAN</t>
  </si>
  <si>
    <t>BPR Baidah Sentosa</t>
  </si>
  <si>
    <t>BCA*Lunas 19-08-2024</t>
  </si>
  <si>
    <t>BCA Finance*lunas</t>
  </si>
  <si>
    <t>Inv</t>
  </si>
  <si>
    <t>PENDAPATAN II</t>
  </si>
  <si>
    <t>PENDAPATAN I</t>
  </si>
  <si>
    <t>Salon Kecantikan</t>
  </si>
  <si>
    <t>80%</t>
  </si>
  <si>
    <t>Daihatsu</t>
  </si>
  <si>
    <t>Xenia 1.3 R MT</t>
  </si>
  <si>
    <t>Putih</t>
  </si>
  <si>
    <t>E 1419 RN</t>
  </si>
  <si>
    <t>O 02822251</t>
  </si>
  <si>
    <t>Plafon 116.000.000 jangka waktu 36 bulan</t>
  </si>
  <si>
    <t>KEPERLUAN OPERASIONAL USAHA (RENTAL)</t>
  </si>
  <si>
    <t>29 Agustus 2024</t>
  </si>
  <si>
    <t>REKAPITULASI KEGIATAN TRANSAKSI SALON KECANTIKAN / ASPEK KEUANGAN</t>
  </si>
  <si>
    <t>NOTA PENJUALAN</t>
  </si>
  <si>
    <t>AGUSTUS</t>
  </si>
  <si>
    <t>Jasa Angkutan dan salon</t>
  </si>
  <si>
    <t>Tujuan penggunaan :  Pengembangan usaha salon dan katering makanan</t>
  </si>
  <si>
    <t>Calon debitur memiliki usaha jasa angkutan yang sudah berjalan kurang lebih 14 tahun, dan istri cadeb memiliki usaha salon kecantikan sudah berjalan kurang lebih 6 tahun.</t>
  </si>
  <si>
    <t>Calon debitur mempunyai usaha jasa angkutan penumpang, memiliki 4 unit kendaraan untuk menunjang operasionalnya, yaitu Xenia (yg akan dijaminkan), Calya, Sigra, dan Ayla, mobil dibawa supir cadeb dengan sistem setoran per hari Rp 350.000, kebanyakan mengantar ke bandara, cadeb juga memiliki usaha sampingan yaitu sebagai penyalur tenaga kerja indonesia dalam hal pengurusan dokumen dan tiket pesawatnya, biasanya 1 calon TKI dikenakan tarif Rp 3.000.000, cadeb mengambil keuntungan rata-rata Rp 500.000, 1 bulan dapat menangani lebih dari 10 pengurusan dokumen. Istri cadeb memiliki usaha salon kecantikan, yang berlokasi di desa sliyeg lor, melayani berbagai macam treatment kecantikan mulai dari potong rambut sampai facial dan eye lash, omset per bulan Rp  12.136.667 (berdasarkan nota jual 3 bln terakhir), cadeb dibantu oleh 3 orang karyawannya dengan sistem gaji dan mendapat tambahan komisi.</t>
  </si>
  <si>
    <t>Penambahan modal usaha salon kecantikan dan juga rencananya cadeb ingin mengembangkan usahanya dibidang katering makanan, memerlukan dana untuk memulai usahanya.</t>
  </si>
  <si>
    <t>Based on mutasi kredit tab BCA cadeb</t>
  </si>
  <si>
    <t>Karyawan (salon kecantikan)</t>
  </si>
  <si>
    <t>Based on Nota Penjualan 3 bulan terakhir</t>
  </si>
  <si>
    <t>OPERASIONAL USAHA/ Lain-lain</t>
  </si>
  <si>
    <t>Memo No. 023 / SE / CF / I / 2025</t>
  </si>
  <si>
    <t>( Berdasarkan Nilai Taksasi Kantor Januari 2025 )</t>
  </si>
  <si>
    <t>Indra Lunanta</t>
  </si>
  <si>
    <t>CF*dilunasi RO KM</t>
  </si>
  <si>
    <t>05 Februari 2025</t>
  </si>
  <si>
    <t>Ipuh</t>
  </si>
  <si>
    <t>Blok Sindang Jaya Mulya RT 019 RW 005 Haurgeulis Haurgeulis Kab. Indramayu</t>
  </si>
  <si>
    <t>Tujuan penggunaan :  Penambahan Modal Penyemprotan dan pemupukan pohon mangga</t>
  </si>
  <si>
    <t>72.300.669.8-437.000</t>
  </si>
  <si>
    <t>13460/10-19/PK/II/2016</t>
  </si>
  <si>
    <t>03/02/20216</t>
  </si>
  <si>
    <t>3212010104900007</t>
  </si>
  <si>
    <t>14/12/2018</t>
  </si>
  <si>
    <t>3212014909940011</t>
  </si>
  <si>
    <t>27/02/2019</t>
  </si>
  <si>
    <t>Calon debitur memiliki usaha pertanian mangga yang sudah berjalan lebih dari 15 tahun.</t>
  </si>
  <si>
    <t>Tambahan modal usaha untuk penyemprotan dan pemupukan pohon mangga.</t>
  </si>
  <si>
    <t>Mangga</t>
  </si>
  <si>
    <t>NOVEMBER</t>
  </si>
  <si>
    <t>DESEMBER</t>
  </si>
  <si>
    <t>JANUARI</t>
  </si>
  <si>
    <t>KEPERLUAN PRIBADI</t>
  </si>
  <si>
    <t>Sopiyani</t>
  </si>
  <si>
    <t>Toyota</t>
  </si>
  <si>
    <t>Rush 1.5 G</t>
  </si>
  <si>
    <t>Kuning Metalik</t>
  </si>
  <si>
    <t>E 1596 QK</t>
  </si>
  <si>
    <t>T 04860256</t>
  </si>
  <si>
    <t>LSR +5% RO Lancar tanpa denda</t>
  </si>
  <si>
    <t>LSR Normal 75%</t>
  </si>
  <si>
    <t>Plafon 92.200.000 jangka waktu 12 bulan</t>
  </si>
  <si>
    <t>Based on rekening koran BRI cadeb 3 bln</t>
  </si>
  <si>
    <t>Calon debitur memiliki usaha pertanian mangga "CV Jaya Mulya". Debitur memiliki 2 bahu pohon sendiri dan kontrak kebun mangga, pohon yang dikelola kurang lebih 2.000 pohon mangga jenis Cengkir asli Indramayu. Hasil panen rata-rata 200 ton dengan harga bervariasi mulai  5.000 - 20.000 per kg tergantung kualitas mangganya. Mangga pilihan dikirim ke daerah pasar induk Jakarta dan supermarket. Dalam satu Tahun panen Mangga 2 kali panen, panen terakhir dibulan november 2024.</t>
  </si>
  <si>
    <t>FEBRUARI</t>
  </si>
  <si>
    <t>Nur Amin</t>
  </si>
  <si>
    <t>Blok Desa RT 005 RW 002  Malangsari Bangodua Kab. Indramayu</t>
  </si>
  <si>
    <t>54.782.166.0-437.000</t>
  </si>
  <si>
    <t>3212060310750002</t>
  </si>
  <si>
    <t>02/06/2020</t>
  </si>
  <si>
    <t>3212064607790009</t>
  </si>
  <si>
    <t>09/07/2012</t>
  </si>
  <si>
    <t>blm terlampir</t>
  </si>
  <si>
    <t>Calon debitur memiliki usaha jasa angkutan material yang sudah berjalan lebih dari 10 tahun.</t>
  </si>
  <si>
    <t>REKAPITULASI REKENING TABUNGAN CADEB/ ASPEK KEUANGAN</t>
  </si>
  <si>
    <t>CF*dilunasi</t>
  </si>
  <si>
    <t>Armada Finance</t>
  </si>
  <si>
    <t>Jasa Angkutan</t>
  </si>
  <si>
    <t>2 unit x 2 rit x 300.000 x 25 hari</t>
  </si>
  <si>
    <t>Rini Lestiyowati</t>
  </si>
  <si>
    <t>Granmax Minibus</t>
  </si>
  <si>
    <t>Silver Metalik</t>
  </si>
  <si>
    <t>E 1127 BZ</t>
  </si>
  <si>
    <t>M 13672586</t>
  </si>
  <si>
    <t>Plafon 68.000.000 jangka waktu 36 bulan</t>
  </si>
  <si>
    <t>17 Maret 2025</t>
  </si>
  <si>
    <t>Tujuan penggunaan :  Penambahan Modal Usaha Pertanian Sawah</t>
  </si>
  <si>
    <t>Penambahan modal usaha pertanian sawah, dana digunakan untuk pembelian pupuk dan perawatan.</t>
  </si>
  <si>
    <t>Calon debitur mempunyai usaha jasa angkutan material, cadeb memiliki 2 unit truck tahun 2013 &amp; 2014 yang dibawa oleh supir calon debitur, biasa digunakan untuk mengangkut material pasir dan batu, material pasir cuci diambil dari maronggeh dan pasir  sedot dari majalengka, dan untuk material batu diambil dari sumedang, setoran per rit Rp 300.000, dalam 1 hari minimal 2 rit per unit. Istri calon debitur juga membuka usaha warung klontongan di depan rumahnya. Cadeb memiliki 1 unit gran max minibus dan 1 unit mobil pick up. Cadeb mengelola sawah seluas 1.5 bahu yang berlokasi di Cikamurang Kab. majalengka.</t>
  </si>
  <si>
    <t>10/07/2012</t>
  </si>
  <si>
    <t>Mustopa Zahid</t>
  </si>
  <si>
    <t>Blok Gombang RT 008 RW 002 Tersana Sukagumiwang Kab. Indramayu</t>
  </si>
  <si>
    <t>3212271006780001</t>
  </si>
  <si>
    <t>3212274101810001</t>
  </si>
  <si>
    <t>25/06/2012</t>
  </si>
  <si>
    <t>ST 150</t>
  </si>
  <si>
    <t>E 8233 PU</t>
  </si>
  <si>
    <t>S 00537070</t>
  </si>
  <si>
    <t>Plafon 70.000.000 jangka waktu 24 bulan</t>
  </si>
  <si>
    <t>Calon debitur memiliki usaha pertanian sawah dan jual beli gabah yang sudah berjalan lebih dari 9 tahun.</t>
  </si>
  <si>
    <t>Calon debitur memiliki usaha jual beli gabah, gabah dibeli dari petani sekitar wilayah indramayu untuk dijual ke pabrik rekanan UD Sri Puguh daerah Kertasemaya Kab. Indramayu dengan harga jual saat ini Rp 650.000 (oper nota), selain itu cadeb juga mengelola sawah seluas 2 bahu dengan hasil panen 4 ton per bahu, dalam 1 tahun 2 kali panen, harga jual gabah saat ini Rp 650.000 untuk gabah basah dan Rp 750.000 - 780.000 untuk gabah kering.</t>
  </si>
  <si>
    <t>Penambahan modal usaha pertanian sawah, dana digunakan untuk pembelian pupuk dan operasional pertanian sawah.</t>
  </si>
  <si>
    <t>MARET</t>
  </si>
  <si>
    <t>APRIL</t>
  </si>
  <si>
    <t>REKAPITULASI TRANSAKSI TABUNGAN BCA CADEB/ ASPEK KEUANGAN</t>
  </si>
  <si>
    <t>04 Juni 2025</t>
  </si>
  <si>
    <t>Pertanian Sawah</t>
  </si>
  <si>
    <t>2 bahu x 4 ton x 650.000 x 2 panen : 12 bln</t>
  </si>
  <si>
    <t>Nurwati</t>
  </si>
  <si>
    <t>Xenia</t>
  </si>
  <si>
    <t>E 1702 QJ</t>
  </si>
  <si>
    <t>S 04923469</t>
  </si>
  <si>
    <t>Gaji</t>
  </si>
  <si>
    <t>Janu Ramdhanil Mubarokah</t>
  </si>
  <si>
    <t>Blok Sabrang RT 009 RW 002 Wirapanjunan Kandanghaur Kab. Indramayu</t>
  </si>
  <si>
    <t>Tujuan penggunaan :  Penambahan Modal Usaha Percetakan dan Koperasi Sekolah</t>
  </si>
  <si>
    <t>81.801.867.3-437.000</t>
  </si>
  <si>
    <t>3212212201970002</t>
  </si>
  <si>
    <t>3212215007950010</t>
  </si>
  <si>
    <t>18/01/2024</t>
  </si>
  <si>
    <t>12/11/2020</t>
  </si>
  <si>
    <t>Penambahan modal usaha kantin dan percetakan, pembelian stok dan alat-alat percetakan.</t>
  </si>
  <si>
    <t>DBS</t>
  </si>
  <si>
    <t>Commerce Finance</t>
  </si>
  <si>
    <t>BNI</t>
  </si>
  <si>
    <t>Seabank</t>
  </si>
  <si>
    <t>BTN</t>
  </si>
  <si>
    <t>BJB</t>
  </si>
  <si>
    <t>OCBC NISP</t>
  </si>
  <si>
    <t>WOM</t>
  </si>
  <si>
    <t>Calon debitur merupakan guru honorer dan juga memiliki usaha koperasi Sekolah, percetakan, warung seblak dan angkringan  yang sudah berjalan lebih dari 5 tahun.</t>
  </si>
  <si>
    <t>Angringan dan warung seblak</t>
  </si>
  <si>
    <t>PENDAPATAN III</t>
  </si>
  <si>
    <t>percetakan</t>
  </si>
  <si>
    <t>Kantin sekolah</t>
  </si>
  <si>
    <t>100.000 x 20 hari</t>
  </si>
  <si>
    <t>2.000.000</t>
  </si>
  <si>
    <t>1.800.000 + 1.900.000 + 5.100.000 + 2.646.415</t>
  </si>
  <si>
    <t>1.146.000</t>
  </si>
  <si>
    <t>1.5jt x 25 hari</t>
  </si>
  <si>
    <t>Calon debitur merupakan guru honorer di SDN 3 Wirakanan mengajar kelas III dengan gaji per bulan Rp 1.800.000 (bulan April 2025) cadeb juga mendapat sertifikasi guru yang dibayarkan 3 bulan sekali (Triwulan Rp 5.700.000, Rp 1.900.000 per bulan), calon debitur memiliki kantin sekolah menjual aneka kebutuhan sekolah seperti buku, alat tulis, belanja dari toko memory sport center dan widasari indramayu, omset Rp 100.000 per hari, dan juga membuka warung seblak, klontongan dan angkringan dengan nama "warung Bunda Eca" omset per hari mencapai Rp 1.500.000, dari usaha percetakan "Azarka Project" melayani percetakan kartu nama, buku yasin dan lain sebagainya, omset bulan maret Rp 460.000, april Rp 1.440.000, Mei 1.538.000 (rata-rata Rp 1.146.000 per bulan). Cadeb merupakan anak dari nasabah existing CF Bpk Casiman dan ibu Nurwati (sebagai penjamin) ibu nurwati  merupakan guru MI karanganyar kandanghaur dengan gaji Rp 5.100.000 per bulan (gaji bulan mei 2025) dan mendapat sertifikasi guru sebesar Rp 2.646.415 per bulan.</t>
  </si>
  <si>
    <t>12 Juni 2025</t>
  </si>
  <si>
    <t>Plafon 86.000.000 jangka waktu 12 bulan</t>
  </si>
  <si>
    <t>Plafon 80.000.000 jangka waktu 12 bulan</t>
  </si>
  <si>
    <t>KTP Pasangan</t>
  </si>
  <si>
    <t>KEPERLUAN OPERSIONAL USAHA</t>
  </si>
  <si>
    <t>Tujuan penggunaan :  Pembelian Gabah</t>
  </si>
  <si>
    <t>Penambahan modal usaha beli gabah, untuk dijual kembali ke pabrik rekanan.</t>
  </si>
  <si>
    <t>Tarmudi</t>
  </si>
  <si>
    <t xml:space="preserve">  Blok Plumbon RT 001 RW 001 Sukagumiwang Sukagumiwang Kab. Indramayu</t>
  </si>
  <si>
    <t>3212082604900004</t>
  </si>
  <si>
    <t>13/03/2023</t>
  </si>
  <si>
    <t>3212081206630002</t>
  </si>
  <si>
    <t>Calon debitur memiliki usaha jual beli gabah yang sudah berjalan lebih dari 10 tahun.</t>
  </si>
  <si>
    <t>REKAPITULASI TRANSAKSI TABUNGAN BRI CADEB/ ASPEK KEUANGAN</t>
  </si>
  <si>
    <t>S 03202872</t>
  </si>
  <si>
    <t>AEV415P CX (Pick Up)</t>
  </si>
  <si>
    <t>E 8105 RB</t>
  </si>
  <si>
    <t>Plafon 50.000.000 jangka waktu 24 bulan</t>
  </si>
  <si>
    <t>Seabank*Lunas</t>
  </si>
  <si>
    <t>*Bukti lunas terlampir 03-07-2025</t>
  </si>
  <si>
    <t>3/108</t>
  </si>
  <si>
    <t>840.000 x 3 ton x 2 kirim/minggu x 4 minggu</t>
  </si>
  <si>
    <t>Calon debitur memiliki usaha jual beli gabah, gabah didapat dari petani sekitar wilayah indramayu sampai ke majalengka dengan harga saat ini Rp 810.000 per kwintal, dijual ke pabrik rekanan didaerah ligung majalengka "PB Sri Unggul" dengan harga saat ini Rp 840.000 per kwintal, pengiriman menggunakan pick up milik sendiri kapasitas muatan 3 ton gabah per kirim, dalam 1 minggu minimal 2 kali pengiriman. Istri cadeb bekerja sebagai Tenaga Kerja Wanita (TKW) di taiwan, lama bekerja sudah 5 tahun.</t>
  </si>
  <si>
    <t>22 Juli 2025</t>
  </si>
  <si>
    <t>80</t>
  </si>
  <si>
    <t>Nasiwen</t>
  </si>
  <si>
    <t>Bekel IV Tinumpuk RT 002 RW 005 Tinumpuk Juntinyuat Kab. Indramayu</t>
  </si>
  <si>
    <t>Tujuan penggunaan :  Penambahan Modal Usaha Toko Grosir</t>
  </si>
  <si>
    <t>3212115302760003</t>
  </si>
  <si>
    <t>27/06/2012</t>
  </si>
  <si>
    <t>3212112603740001</t>
  </si>
  <si>
    <t>Calon debitur memiliki usaha toko grosir yang sudah berjalan lebih dari 20 tahun.</t>
  </si>
  <si>
    <t>Hj Nasiwen</t>
  </si>
  <si>
    <t>Honda</t>
  </si>
  <si>
    <t>CRV 2.0 MT</t>
  </si>
  <si>
    <t>Hitam Metalik</t>
  </si>
  <si>
    <t>E 1579 RH</t>
  </si>
  <si>
    <t>N 02461451</t>
  </si>
  <si>
    <t>RO lancar tanpa denda LSR +5%</t>
  </si>
  <si>
    <t>LSR normal 75%</t>
  </si>
  <si>
    <t>04 Agustus 2025</t>
  </si>
  <si>
    <t>Omset Usaha Toko Grosir</t>
  </si>
  <si>
    <t>Penambahan modal usaha toko grosiran, pembelian stok barang untuk melengkapi toko.</t>
  </si>
  <si>
    <t>BSI</t>
  </si>
  <si>
    <t>1911240066971</t>
  </si>
  <si>
    <t>29/11/2024</t>
  </si>
  <si>
    <t>Sawah</t>
  </si>
  <si>
    <t>15.000.000 x 25 hari</t>
  </si>
  <si>
    <t>20 ton x 700.000 : 12 bln</t>
  </si>
  <si>
    <t>Calon debitur mempunyai toko grosir dan eceran "Hj Nasiwen" menyediakan berbagai kebutuhan rumah tangga, mulai dari minuman dan makanan ringan sampai baju, mainan, dan kebutuhan sehari-hari lainnya, lokasi usaha cadeb di jalan raya segeran - juntinyuat, cadeb melayani grosir dan eceran, calon debitur belanja stok barang dari toko dedy jaya dan faluris daerah jatibarang, belanja menggunakan pick up sendiri belanja hampir setiap hari, kebanyakan pelanggan cadeb adalah toko-toko kecil (reseller), omset per hari dari usaha toko grosir yang cadeb jalankan rata-rata Rp 15.000.000. Cadeb juga memiliki sawah seluas 4 bahu yang disewakan (lanja), 1 musim cadeb mendapat 10 ton gabah, 1 tahun 2 kali musim, cadeb mendapat 20 ton gabah per tahun, harga gabah saat ini Rp 700.000 per kwintal (cadeb mendapat bayaran dalam bentuk uang, seharga jual gabah saat panen).</t>
  </si>
  <si>
    <t>Plafon 90.000.000 jangka waktu 12 bulan</t>
  </si>
  <si>
    <t>Mitsubishi</t>
  </si>
  <si>
    <t>Tariyem</t>
  </si>
  <si>
    <t>Blok Senggol Juntikebon RT 002 RW 007 Juntikebon Juntinyuat Kab. Indramayu</t>
  </si>
  <si>
    <t>73.066.628.6-437.000</t>
  </si>
  <si>
    <t>3212115401640001</t>
  </si>
  <si>
    <t>12/07/2012</t>
  </si>
  <si>
    <t>3212111206610002</t>
  </si>
  <si>
    <t>Calon debitur memiliki usaha penggilingan padi dengan nama PB. Sumber Mulya yang berlokasi di depan rumahnya di daerah Juntikebon Juntinyuat yang sudah berjalan kurang lebih 10 tahun</t>
  </si>
  <si>
    <t>Penambahan modal usaha dagang beras, pembelian stok gabah.</t>
  </si>
  <si>
    <t>Dagang Beras</t>
  </si>
  <si>
    <t>OPERASIONAL USAHA/ Karyawan Lain-lain</t>
  </si>
  <si>
    <t>L 300</t>
  </si>
  <si>
    <t>E 8863 PS</t>
  </si>
  <si>
    <t>M 00527101</t>
  </si>
  <si>
    <t>Plafon 100.000.000 jangka waktu 12 bulan</t>
  </si>
  <si>
    <t>23 Oktober 2025</t>
  </si>
  <si>
    <t>RO Lancar LSR+5% menjadi 80%</t>
  </si>
  <si>
    <t>Adira Finance</t>
  </si>
  <si>
    <t>Mitra Harmoni</t>
  </si>
  <si>
    <t>6 ton/hari x 13.000 x 20 hari</t>
  </si>
  <si>
    <t>Calon debitur memiliki usaha penggilingan padi dengan nama PB. Sumber Mulya, untuk stok gabah diambil dari daerah indramayu sampai slawi dan brebes, harga beli gabah saat ini Rp 830.000-840.000 per kwintal, cadeb menggiling gabahnya sendiri setiap harinya. Omset penjualan beras hasil giling per hari 6 ton beras (muatan pick up masing-masing 3 ton beras) dengan harga jual beras saat ini Rp 13.000/kg dikirim ke daerah Cirebon (ke toko-toko beras langganan di pasar pagi PGC dan pasar plered) dan juga mengembangkan pemasaran dengan mengirim ke kios daerah kroya, pengiriman 2-4 hari sekali, cadeb juga mendapat hasil dari jual bekatul harga jual saat ini Rp 4.200/kg (jual 2 hari sekali muatan 2 ton). Calon debitur memiliki 2 unit pick up L 300 untuk menunjang usahanya (1 BPKB akan masuk ke CF, 1 lagi masih di Adira Finance).</t>
  </si>
  <si>
    <t>Setelah dikurangi kewajiban berjalan</t>
  </si>
  <si>
    <t>Keterangan Usaha</t>
  </si>
  <si>
    <t>Bank Neo</t>
  </si>
  <si>
    <t>Bank Mega</t>
  </si>
  <si>
    <t>Uangme Fintek</t>
  </si>
  <si>
    <t>Cahaya Fajar</t>
  </si>
  <si>
    <t>KrediFazz/Kredivo</t>
  </si>
  <si>
    <t>Lentera Dana Nusantara</t>
  </si>
  <si>
    <t>Seabank/Paylater</t>
  </si>
  <si>
    <t>Superbank/Artha Dana</t>
  </si>
  <si>
    <t>Kredit Pintar Indonesia</t>
  </si>
  <si>
    <t>Seabank/Dana Tunai</t>
  </si>
  <si>
    <t>BRI (Kartu Kredit)</t>
  </si>
  <si>
    <t>Krom - KrediiFazz (Suami)</t>
  </si>
  <si>
    <t>Mandiri (Kartu Kredit) Suami</t>
  </si>
  <si>
    <t>Multifinance Anak Bangsa/Paylater Gojek&amp;Tokopedia</t>
  </si>
  <si>
    <t>Commerce Finance/Shopee Paylater</t>
  </si>
  <si>
    <t>REKAP ANGSURAN NUAR SARI</t>
  </si>
  <si>
    <t>Jatibarang, 27 Januari 2026</t>
  </si>
  <si>
    <t>Account Officer</t>
  </si>
  <si>
    <t>SMBC (Kartu Kredit Jenius)</t>
  </si>
  <si>
    <t>LAMPIRAN :</t>
  </si>
  <si>
    <t>I.</t>
  </si>
  <si>
    <t>Biaya Hidup ( Living Cost )</t>
  </si>
  <si>
    <t>Omset 10-100jt</t>
  </si>
  <si>
    <t>MENIKAH</t>
  </si>
  <si>
    <t>Person</t>
  </si>
  <si>
    <t>This Year</t>
  </si>
  <si>
    <t>Born</t>
  </si>
  <si>
    <t>Ages</t>
  </si>
  <si>
    <t>Living Cost</t>
  </si>
  <si>
    <t>No</t>
  </si>
  <si>
    <t>Suami</t>
  </si>
  <si>
    <t>Biaya</t>
  </si>
  <si>
    <t>Istri</t>
  </si>
  <si>
    <t>Anak</t>
  </si>
  <si>
    <t>usia 25-40 tahun</t>
  </si>
  <si>
    <t>usia 25-40thn</t>
  </si>
  <si>
    <t>usia 1-5thn</t>
  </si>
  <si>
    <t>usia 40-60 tahun</t>
  </si>
  <si>
    <t>usia 40-60tahun</t>
  </si>
  <si>
    <t>usia 5-10thn</t>
  </si>
  <si>
    <t>Anak 1</t>
  </si>
  <si>
    <t>usia 10-15thn</t>
  </si>
  <si>
    <t>Anak 2</t>
  </si>
  <si>
    <t>usia 15-20thn</t>
  </si>
  <si>
    <t>Anak 3</t>
  </si>
  <si>
    <t>Anak 4</t>
  </si>
  <si>
    <t>Anak 5</t>
  </si>
  <si>
    <t>Anak 6</t>
  </si>
  <si>
    <t>Omset 100-300jt</t>
  </si>
  <si>
    <t>Omset 300-500jt</t>
  </si>
  <si>
    <t>JANDA</t>
  </si>
  <si>
    <t>Janda</t>
  </si>
  <si>
    <t>usia 40-55 tahun</t>
  </si>
  <si>
    <t>DUDA</t>
  </si>
  <si>
    <t>Duda</t>
  </si>
  <si>
    <t>usia 25-40</t>
  </si>
  <si>
    <t>usia 40-55</t>
  </si>
  <si>
    <t>II.</t>
  </si>
  <si>
    <t>Margin Keuntungan Per Sektor Usaha</t>
  </si>
  <si>
    <t>Sektor Usaha</t>
  </si>
  <si>
    <t>Omset Usaha</t>
  </si>
  <si>
    <t>% keuntungan</t>
  </si>
  <si>
    <t>Pertanian (hiller)</t>
  </si>
  <si>
    <t>10jt-250jt</t>
  </si>
  <si>
    <t>250jt-600jt</t>
  </si>
  <si>
    <t>600jt-5m</t>
  </si>
  <si>
    <t>Toko Material</t>
  </si>
  <si>
    <t>10-250jt</t>
  </si>
  <si>
    <t>250-600jt</t>
  </si>
  <si>
    <t>5-15km/ritase</t>
  </si>
  <si>
    <t>15-35 km/ritase</t>
  </si>
  <si>
    <t>35-60km/ritase</t>
  </si>
  <si>
    <t>Keterangan batas Maksimal Ritase/hari :</t>
  </si>
  <si>
    <t>Jarak tempuh</t>
  </si>
  <si>
    <t>TAHUN KENDARAAN</t>
  </si>
  <si>
    <t>2000-2005</t>
  </si>
  <si>
    <t>2006-2011</t>
  </si>
  <si>
    <t>2012-2017</t>
  </si>
  <si>
    <t>2018-2020</t>
  </si>
  <si>
    <t>Toko Sembako/Kelontongan</t>
  </si>
  <si>
    <t>600-5m</t>
  </si>
  <si>
    <t>Rumah Makan</t>
  </si>
  <si>
    <t>5jt-300jt</t>
  </si>
  <si>
    <t>Jualan baju/kain</t>
  </si>
  <si>
    <t>Kontraktor</t>
  </si>
  <si>
    <t>per proyek</t>
  </si>
  <si>
    <t>Elf trayek</t>
  </si>
  <si>
    <t>cikijing-bdg</t>
  </si>
  <si>
    <t>crb-kdp</t>
  </si>
  <si>
    <t>cirebon-losari</t>
  </si>
  <si>
    <t>cirebon-ciledug via babakn</t>
  </si>
  <si>
    <t>cirebon ciledug via sindang</t>
  </si>
  <si>
    <t>cirebon rajagaluh</t>
  </si>
  <si>
    <t>cirebon-gegesik</t>
  </si>
  <si>
    <t>cirebon indramayu</t>
  </si>
  <si>
    <t>Elf pariwisata</t>
  </si>
  <si>
    <t>setoran(grand max,luxio)</t>
  </si>
  <si>
    <t>setoran(elf)</t>
  </si>
  <si>
    <t>bawa sendiri</t>
  </si>
  <si>
    <t>Perternakan ayam</t>
  </si>
  <si>
    <t>3000-6000 ekor</t>
  </si>
  <si>
    <t>6000-9000 ekor</t>
  </si>
  <si>
    <t>9000-12000 ekor</t>
  </si>
  <si>
    <t>12000-15000 ekor</t>
  </si>
  <si>
    <t>15000-18000 ekor</t>
  </si>
  <si>
    <t>Jual beli ternak(sapi,kambing)</t>
  </si>
  <si>
    <t>sapi</t>
  </si>
  <si>
    <t>kambing</t>
  </si>
  <si>
    <t>Pertambakan</t>
  </si>
  <si>
    <t>udang</t>
  </si>
  <si>
    <t>10.000/kg</t>
  </si>
  <si>
    <t>bandeng</t>
  </si>
  <si>
    <t>5.000/kg</t>
  </si>
  <si>
    <t>lele</t>
  </si>
  <si>
    <t>gurami</t>
  </si>
  <si>
    <t>nila</t>
  </si>
  <si>
    <t>Rongsok</t>
  </si>
  <si>
    <t>plastik air kemasan</t>
  </si>
  <si>
    <t>1.000/kg</t>
  </si>
  <si>
    <t>botol kaca</t>
  </si>
  <si>
    <t>1.500/kg</t>
  </si>
  <si>
    <t>kardus</t>
  </si>
  <si>
    <t>besi bekas</t>
  </si>
  <si>
    <t>2.000/kg</t>
  </si>
  <si>
    <t>Hasil laut</t>
  </si>
  <si>
    <t>ikan</t>
  </si>
  <si>
    <t>rajungan</t>
  </si>
  <si>
    <t>12.000/kg</t>
  </si>
  <si>
    <t>kepiting</t>
  </si>
  <si>
    <t>15.000/kg</t>
  </si>
  <si>
    <t>Jual beli genteng</t>
  </si>
  <si>
    <t>palentong</t>
  </si>
  <si>
    <t>300/pcs</t>
  </si>
  <si>
    <t>murando</t>
  </si>
  <si>
    <t>500/pcs</t>
  </si>
  <si>
    <t>Jual beli bata</t>
  </si>
  <si>
    <t>bata proyek/biasa</t>
  </si>
  <si>
    <t>100/pcs</t>
  </si>
  <si>
    <t>( Berdasarkan Nilai Taksasi Kantor 01 Juli 2026  - Memo No. 29/Memo/CF/VI/2026 )</t>
  </si>
  <si>
    <t>Memo No. 010 / SE / CF / VI / 2026</t>
  </si>
  <si>
    <t>Analis Kredit Cabang</t>
  </si>
  <si>
    <t>PERTIMBANGAN RISIKO</t>
  </si>
  <si>
    <t>Wardilah</t>
  </si>
  <si>
    <t>Blok Kenclung RT 010 RW 004 Sleman Sliyeg Kab. Indramayu</t>
  </si>
  <si>
    <t>67.029.661.5-437.000</t>
  </si>
  <si>
    <t>3212120401780002</t>
  </si>
  <si>
    <t>3212124304810002</t>
  </si>
  <si>
    <t>15/11/2018</t>
  </si>
  <si>
    <t>08/03/2012</t>
  </si>
  <si>
    <t>Calon debitur memiliki usaha dagang saprotan yang sudah berjalan lebih dari 20 tahun.</t>
  </si>
  <si>
    <t>Penambahan modal usaha toko saprotan, pembelian stok barang.</t>
  </si>
  <si>
    <t>Rahayu</t>
  </si>
  <si>
    <t>BRV 1.5 Prestige CVT</t>
  </si>
  <si>
    <t>E 1023 RL</t>
  </si>
  <si>
    <t>N 06145664</t>
  </si>
  <si>
    <t>1. Pengaruh cuaca ekstrem membuat usaha pertanian fluktuatif (gagal panen dan serangan hama),</t>
  </si>
  <si>
    <t xml:space="preserve">  sehingga banyak petani yang tidak menggarap sawahnya (permintaan menurun)</t>
  </si>
  <si>
    <t>Plafon 124.000.000 jangka waktu 24 bulan</t>
  </si>
  <si>
    <t>30 Juli 2026</t>
  </si>
  <si>
    <t>Based on rekening koran BRI 3 bln terakhir</t>
  </si>
  <si>
    <t>Calon debitur memiliki usaha toko pertanian (saprotan), dengan nama "Ganesha Tani" menjual berbagai macam kebutuhan pertanian, mulai dari pupuk pertanian non subsidi, obat pestisida, dan juga menjual berbagai macam pakan ternak dan hewan peliharaan dan lain sebagainya, untuk stok didapat dari daerah cirebon dan juga sebagian sales datang langsung, omset per hari dari usaha toko saprotan per hari Rp 4.000.000 sampai Rp 10.000.000. Dalam menjalankan usahanya cadeb dibantu oleh 2 orang karyawan dengan sistem gaji bulanan, per orang Rp 1.500.000.</t>
  </si>
  <si>
    <t>Tujuan penggunaan :  Penambahan Modal Usaha toko pertanian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</si>
</sst>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2">
    <numFmt numFmtId="6" formatCode="&quot;Rp&quot;#,##0_);[Red]\(&quot;Rp&quot;#,##0\)"/>
    <numFmt numFmtId="41" formatCode="_(* #,##0_);_(* \(#,##0\);_(* &quot;-&quot;_);_(@_)"/>
    <numFmt numFmtId="43" formatCode="_(* #,##0.00_);_(* \(#,##0.00\);_(* &quot;-&quot;??_);_(@_)"/>
    <numFmt numFmtId="164" formatCode="_-* #,##0.00_-;\-* #,##0.00_-;_-* &quot;-&quot;??_-;_-@_-"/>
    <numFmt numFmtId="165" formatCode="_(&quot;$&quot;* #,##0.00_);_(&quot;$&quot;* \(#,##0.00\);_(&quot;$&quot;* &quot;-&quot;??_);_(@_)"/>
    <numFmt numFmtId="166" formatCode="_([$Rp-421]* #,##0_);_([$Rp-421]* \(#,##0\);_([$Rp-421]* &quot;-&quot;_);_(@_)"/>
    <numFmt numFmtId="167" formatCode="_(* #,##0_);_(* \(#,##0\);_(* &quot;-&quot;??_);_(@_)"/>
    <numFmt numFmtId="168" formatCode="_(* #,##0.0_);_(* \(#,##0.0\);_(* &quot;-&quot;??_);_(@_)"/>
    <numFmt numFmtId="169" formatCode="_-* #,##0_-;\-* #,##0_-;_-* &quot;-&quot;??_-;_-@_-"/>
    <numFmt numFmtId="170" formatCode="_([$Rp-421]* #,##0.00_);_([$Rp-421]* \(#,##0.00\);_([$Rp-421]* &quot;-&quot;??_);_(@_)"/>
    <numFmt numFmtId="171" formatCode="_([$Rp-421]* #,##0_);_([$Rp-421]* \(#,##0\);_([$Rp-421]* &quot;-&quot;??_);_(@_)"/>
    <numFmt numFmtId="172" formatCode="_-* #,##0_-;\-* #,##0_-;_-* &quot;-&quot;_-;_-@_-"/>
  </numFmts>
  <fonts count="48" x14ac:knownFonts="1">
    <font>
      <sz val="11"/>
      <color theme="1"/>
      <name val="Calibri"/>
      <family val="2"/>
      <scheme val="minor"/>
    </font>
    <font>
      <sz val="11"/>
      <color theme="1"/>
      <name val="Calibri"/>
      <family val="2"/>
      <scheme val="minor"/>
    </font>
    <font>
      <b/>
      <sz val="11"/>
      <color theme="1"/>
      <name val="Calibri"/>
      <family val="2"/>
      <scheme val="minor"/>
    </font>
    <font>
      <i/>
      <sz val="11"/>
      <color theme="1"/>
      <name val="Calibri"/>
      <family val="2"/>
      <scheme val="minor"/>
    </font>
    <font>
      <b/>
      <i/>
      <sz val="9"/>
      <color theme="1"/>
      <name val="Calibri"/>
      <family val="2"/>
      <scheme val="minor"/>
    </font>
    <font>
      <sz val="10"/>
      <name val="Arial"/>
      <family val="2"/>
    </font>
    <font>
      <b/>
      <sz val="12"/>
      <color theme="1"/>
      <name val="Calibri"/>
      <family val="2"/>
      <scheme val="minor"/>
    </font>
    <font>
      <b/>
      <sz val="14"/>
      <color theme="1"/>
      <name val="Calibri"/>
      <family val="2"/>
    </font>
    <font>
      <i/>
      <sz val="10"/>
      <color theme="1"/>
      <name val="Calibri"/>
      <family val="2"/>
      <scheme val="minor"/>
    </font>
    <font>
      <b/>
      <i/>
      <sz val="10"/>
      <color theme="1"/>
      <name val="Calibri"/>
      <family val="2"/>
      <scheme val="minor"/>
    </font>
    <font>
      <b/>
      <i/>
      <sz val="12"/>
      <color theme="1"/>
      <name val="Calibri"/>
      <family val="2"/>
      <scheme val="minor"/>
    </font>
    <font>
      <sz val="11"/>
      <name val="Calibri"/>
      <family val="2"/>
      <scheme val="minor"/>
    </font>
    <font>
      <b/>
      <u/>
      <sz val="14"/>
      <color theme="1"/>
      <name val="Calibri"/>
      <family val="2"/>
      <scheme val="minor"/>
    </font>
    <font>
      <b/>
      <i/>
      <u/>
      <sz val="10"/>
      <color theme="1"/>
      <name val="Calibri"/>
      <family val="2"/>
      <scheme val="minor"/>
    </font>
    <font>
      <b/>
      <i/>
      <sz val="14"/>
      <name val="Calibri"/>
      <family val="2"/>
      <scheme val="minor"/>
    </font>
    <font>
      <b/>
      <sz val="8"/>
      <color theme="1"/>
      <name val="Calibri"/>
      <family val="2"/>
      <scheme val="minor"/>
    </font>
    <font>
      <b/>
      <sz val="10"/>
      <color theme="1"/>
      <name val="Calibri"/>
      <family val="2"/>
      <scheme val="minor"/>
    </font>
    <font>
      <sz val="10"/>
      <color theme="1"/>
      <name val="Calibri"/>
      <family val="2"/>
      <scheme val="minor"/>
    </font>
    <font>
      <b/>
      <sz val="10"/>
      <color theme="1"/>
      <name val="Calibri"/>
      <family val="2"/>
    </font>
    <font>
      <b/>
      <sz val="16"/>
      <color theme="1"/>
      <name val="Calibri"/>
      <family val="2"/>
      <scheme val="minor"/>
    </font>
    <font>
      <b/>
      <i/>
      <sz val="11"/>
      <color theme="1"/>
      <name val="Calibri"/>
      <family val="2"/>
      <scheme val="minor"/>
    </font>
    <font>
      <b/>
      <sz val="14"/>
      <color theme="1"/>
      <name val="Calibri"/>
      <family val="2"/>
      <scheme val="minor"/>
    </font>
    <font>
      <b/>
      <sz val="9"/>
      <color theme="1"/>
      <name val="Calibri"/>
      <family val="2"/>
      <scheme val="minor"/>
    </font>
    <font>
      <sz val="12"/>
      <color theme="1"/>
      <name val="Calibri"/>
      <family val="2"/>
      <scheme val="minor"/>
    </font>
    <font>
      <i/>
      <u/>
      <sz val="11"/>
      <color theme="1"/>
      <name val="Calibri"/>
      <family val="2"/>
      <scheme val="minor"/>
    </font>
    <font>
      <b/>
      <i/>
      <u/>
      <sz val="11"/>
      <color theme="1"/>
      <name val="Calibri"/>
      <family val="2"/>
      <scheme val="minor"/>
    </font>
    <font>
      <b/>
      <i/>
      <sz val="14"/>
      <color theme="1"/>
      <name val="Calibri"/>
      <family val="2"/>
      <scheme val="minor"/>
    </font>
    <font>
      <sz val="8"/>
      <name val="Tahoma"/>
      <family val="2"/>
    </font>
    <font>
      <sz val="9"/>
      <color theme="1"/>
      <name val="Calibri"/>
      <family val="2"/>
      <scheme val="minor"/>
    </font>
    <font>
      <sz val="11"/>
      <color theme="1"/>
      <name val="Calibri"/>
      <family val="2"/>
    </font>
    <font>
      <b/>
      <i/>
      <sz val="10"/>
      <name val="Arial"/>
      <family val="2"/>
    </font>
    <font>
      <b/>
      <sz val="10"/>
      <name val="Arial"/>
      <family val="2"/>
    </font>
    <font>
      <sz val="12"/>
      <name val="Arial"/>
      <family val="2"/>
    </font>
    <font>
      <b/>
      <sz val="14"/>
      <name val="Arial"/>
      <family val="2"/>
    </font>
    <font>
      <b/>
      <i/>
      <sz val="16"/>
      <color theme="1"/>
      <name val="Calibri"/>
      <family val="2"/>
      <scheme val="minor"/>
    </font>
    <font>
      <sz val="8"/>
      <color theme="1"/>
      <name val="Calibri"/>
      <family val="2"/>
      <scheme val="minor"/>
    </font>
    <font>
      <sz val="12"/>
      <color theme="0"/>
      <name val="Calibri"/>
      <family val="2"/>
      <scheme val="minor"/>
    </font>
    <font>
      <sz val="11"/>
      <color theme="0"/>
      <name val="Calibri"/>
      <family val="2"/>
      <scheme val="minor"/>
    </font>
    <font>
      <u/>
      <sz val="11"/>
      <color theme="1"/>
      <name val="Calibri"/>
      <family val="2"/>
      <scheme val="minor"/>
    </font>
    <font>
      <b/>
      <sz val="10"/>
      <name val="Calibri"/>
      <family val="2"/>
      <scheme val="minor"/>
    </font>
    <font>
      <sz val="12"/>
      <name val="Calibri"/>
      <family val="2"/>
      <scheme val="minor"/>
    </font>
    <font>
      <b/>
      <sz val="18"/>
      <color theme="1"/>
      <name val="Calibri"/>
      <family val="2"/>
      <scheme val="minor"/>
    </font>
    <font>
      <i/>
      <sz val="10"/>
      <color rgb="FFFF0000"/>
      <name val="Calibri"/>
      <family val="2"/>
      <scheme val="minor"/>
    </font>
    <font>
      <sz val="10"/>
      <name val="Calibri"/>
      <family val="2"/>
      <scheme val="minor"/>
    </font>
    <font>
      <b/>
      <sz val="11"/>
      <color rgb="FFFF0000"/>
      <name val="Calibri"/>
      <family val="2"/>
      <scheme val="minor"/>
    </font>
    <font>
      <sz val="11"/>
      <color rgb="FFFF0000"/>
      <name val="Calibri"/>
      <family val="2"/>
      <scheme val="minor"/>
    </font>
    <font>
      <sz val="8"/>
      <name val="Calibri"/>
      <family val="2"/>
      <scheme val="minor"/>
    </font>
    <font>
      <b/>
      <i/>
      <sz val="11"/>
      <color rgb="FFFF0000"/>
      <name val="Calibri"/>
      <family val="2"/>
      <scheme val="minor"/>
    </font>
  </fonts>
  <fills count="10">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rgb="FFFFFF00"/>
        <bgColor indexed="64"/>
      </patternFill>
    </fill>
    <fill>
      <patternFill patternType="solid">
        <fgColor rgb="FF92D050"/>
        <bgColor indexed="64"/>
      </patternFill>
    </fill>
    <fill>
      <patternFill patternType="solid">
        <fgColor indexed="22"/>
        <bgColor indexed="64"/>
      </patternFill>
    </fill>
    <fill>
      <patternFill patternType="solid">
        <fgColor theme="3" tint="0.59999389629810485"/>
        <bgColor indexed="64"/>
      </patternFill>
    </fill>
  </fills>
  <borders count="5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style="thin">
        <color indexed="64"/>
      </left>
      <right style="thin">
        <color indexed="64"/>
      </right>
      <top/>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1">
    <xf numFmtId="0" fontId="0" fillId="0" borderId="0"/>
    <xf numFmtId="43" fontId="1" fillId="0" borderId="0" applyFont="0" applyFill="0" applyBorder="0" applyAlignment="0" applyProtection="0"/>
    <xf numFmtId="0" fontId="5" fillId="0" borderId="0"/>
    <xf numFmtId="164" fontId="1" fillId="0" borderId="0" applyFont="0" applyFill="0" applyBorder="0" applyAlignment="0" applyProtection="0"/>
    <xf numFmtId="41" fontId="1" fillId="0" borderId="0" applyFont="0" applyFill="0" applyBorder="0" applyAlignment="0" applyProtection="0"/>
    <xf numFmtId="165" fontId="1" fillId="0" borderId="0" applyFont="0" applyFill="0" applyBorder="0" applyAlignment="0" applyProtection="0"/>
    <xf numFmtId="0" fontId="27" fillId="0" borderId="0"/>
    <xf numFmtId="43" fontId="27" fillId="0" borderId="0" applyFont="0" applyFill="0" applyBorder="0" applyAlignment="0" applyProtection="0"/>
    <xf numFmtId="9" fontId="27" fillId="0" borderId="0" applyFont="0" applyFill="0" applyBorder="0" applyAlignment="0" applyProtection="0"/>
    <xf numFmtId="9" fontId="1" fillId="0" borderId="0" applyFont="0" applyFill="0" applyBorder="0" applyAlignment="0" applyProtection="0"/>
    <xf numFmtId="172" fontId="1" fillId="0" borderId="0" applyFont="0" applyFill="0" applyBorder="0" applyAlignment="0" applyProtection="0"/>
  </cellStyleXfs>
  <cellXfs count="637">
    <xf numFmtId="0" fontId="0" fillId="0" borderId="0" xfId="0"/>
    <xf numFmtId="166" fontId="0" fillId="0" borderId="0" xfId="1" applyNumberFormat="1" applyFont="1" applyFill="1" applyBorder="1" applyAlignment="1">
      <alignment vertical="center"/>
    </xf>
    <xf numFmtId="0" fontId="7" fillId="0" borderId="0" xfId="0" applyFont="1" applyAlignment="1">
      <alignment horizontal="center" vertical="center"/>
    </xf>
    <xf numFmtId="166" fontId="0" fillId="0" borderId="0" xfId="1" applyNumberFormat="1" applyFont="1" applyFill="1" applyBorder="1" applyAlignment="1">
      <alignment horizontal="left" vertical="center"/>
    </xf>
    <xf numFmtId="0" fontId="0" fillId="0" borderId="0" xfId="0" applyAlignment="1">
      <alignment vertical="center"/>
    </xf>
    <xf numFmtId="0" fontId="4" fillId="0" borderId="0" xfId="0" applyFont="1" applyAlignment="1">
      <alignment vertical="center"/>
    </xf>
    <xf numFmtId="166" fontId="0" fillId="0" borderId="5" xfId="1" applyNumberFormat="1" applyFont="1" applyFill="1" applyBorder="1" applyAlignment="1">
      <alignment vertical="center"/>
    </xf>
    <xf numFmtId="0" fontId="13" fillId="0" borderId="0" xfId="0" applyFont="1" applyAlignment="1">
      <alignment vertical="center"/>
    </xf>
    <xf numFmtId="0" fontId="3" fillId="0" borderId="0" xfId="0" applyFont="1" applyAlignment="1">
      <alignment vertical="center"/>
    </xf>
    <xf numFmtId="0" fontId="2" fillId="0" borderId="0" xfId="0" applyFont="1" applyAlignment="1">
      <alignment vertical="center"/>
    </xf>
    <xf numFmtId="0" fontId="12" fillId="0" borderId="0" xfId="0" applyFont="1" applyAlignment="1">
      <alignment vertical="center"/>
    </xf>
    <xf numFmtId="0" fontId="0" fillId="0" borderId="7" xfId="0" applyBorder="1" applyAlignment="1">
      <alignment vertical="center"/>
    </xf>
    <xf numFmtId="164" fontId="14" fillId="0" borderId="0" xfId="3" applyFont="1" applyFill="1" applyBorder="1" applyAlignment="1">
      <alignment vertical="center"/>
    </xf>
    <xf numFmtId="1" fontId="0" fillId="0" borderId="0" xfId="1" applyNumberFormat="1" applyFont="1" applyFill="1" applyBorder="1" applyAlignment="1">
      <alignment horizontal="center" vertical="center"/>
    </xf>
    <xf numFmtId="0" fontId="8" fillId="0" borderId="0" xfId="0" applyFont="1" applyAlignment="1">
      <alignment horizontal="center" vertical="center" wrapText="1"/>
    </xf>
    <xf numFmtId="166" fontId="0" fillId="0" borderId="0" xfId="1" applyNumberFormat="1" applyFont="1" applyFill="1" applyBorder="1" applyAlignment="1">
      <alignment horizontal="center" vertical="center"/>
    </xf>
    <xf numFmtId="0" fontId="6" fillId="0" borderId="0" xfId="0" applyFont="1" applyAlignment="1">
      <alignment horizontal="center" vertical="center"/>
    </xf>
    <xf numFmtId="0" fontId="17" fillId="0" borderId="0" xfId="0" applyFont="1" applyAlignment="1">
      <alignment vertical="center"/>
    </xf>
    <xf numFmtId="164" fontId="11" fillId="0" borderId="0" xfId="3" applyFont="1" applyFill="1" applyBorder="1" applyAlignment="1">
      <alignment vertical="center"/>
    </xf>
    <xf numFmtId="166" fontId="0" fillId="0" borderId="7" xfId="1" applyNumberFormat="1" applyFont="1" applyFill="1" applyBorder="1" applyAlignment="1">
      <alignment vertical="center"/>
    </xf>
    <xf numFmtId="166" fontId="0" fillId="0" borderId="8" xfId="1" applyNumberFormat="1" applyFont="1" applyFill="1" applyBorder="1" applyAlignment="1">
      <alignment vertical="center"/>
    </xf>
    <xf numFmtId="0" fontId="10" fillId="0" borderId="0" xfId="0" applyFont="1" applyAlignment="1">
      <alignment vertical="center"/>
    </xf>
    <xf numFmtId="0" fontId="3" fillId="2" borderId="0" xfId="0" applyFont="1" applyFill="1" applyAlignment="1">
      <alignment vertical="center"/>
    </xf>
    <xf numFmtId="0" fontId="0" fillId="2" borderId="0" xfId="0" applyFill="1" applyAlignment="1">
      <alignment vertical="center"/>
    </xf>
    <xf numFmtId="0" fontId="13" fillId="2" borderId="0" xfId="0" applyFont="1" applyFill="1" applyAlignment="1">
      <alignment vertical="center"/>
    </xf>
    <xf numFmtId="166" fontId="0" fillId="2" borderId="0" xfId="1" applyNumberFormat="1" applyFont="1" applyFill="1" applyBorder="1" applyAlignment="1">
      <alignment horizontal="center" vertical="center"/>
    </xf>
    <xf numFmtId="0" fontId="20" fillId="0" borderId="0" xfId="0" applyFont="1" applyAlignment="1">
      <alignment vertical="center"/>
    </xf>
    <xf numFmtId="0" fontId="20" fillId="0" borderId="0" xfId="0" applyFont="1" applyAlignment="1">
      <alignment horizontal="right" vertical="center"/>
    </xf>
    <xf numFmtId="0" fontId="3" fillId="4" borderId="0" xfId="0" applyFont="1" applyFill="1" applyAlignment="1">
      <alignment horizontal="right" vertical="center"/>
    </xf>
    <xf numFmtId="0" fontId="9" fillId="4" borderId="0" xfId="0" applyFont="1" applyFill="1" applyAlignment="1">
      <alignment horizontal="center" vertical="center"/>
    </xf>
    <xf numFmtId="0" fontId="20" fillId="4" borderId="0" xfId="0" applyFont="1" applyFill="1" applyAlignment="1">
      <alignment horizontal="right" vertical="center"/>
    </xf>
    <xf numFmtId="0" fontId="0" fillId="0" borderId="4" xfId="0" applyBorder="1" applyAlignment="1">
      <alignment vertical="center"/>
    </xf>
    <xf numFmtId="0" fontId="0" fillId="0" borderId="5" xfId="0" applyBorder="1" applyAlignment="1">
      <alignment vertical="center"/>
    </xf>
    <xf numFmtId="0" fontId="0" fillId="0" borderId="6" xfId="0" applyBorder="1" applyAlignment="1">
      <alignment vertical="center"/>
    </xf>
    <xf numFmtId="0" fontId="0" fillId="0" borderId="8" xfId="0" applyBorder="1" applyAlignment="1">
      <alignment vertical="center"/>
    </xf>
    <xf numFmtId="0" fontId="24" fillId="0" borderId="0" xfId="0" applyFont="1" applyAlignment="1">
      <alignment vertical="center"/>
    </xf>
    <xf numFmtId="0" fontId="2" fillId="3" borderId="0" xfId="0" applyFont="1" applyFill="1" applyAlignment="1">
      <alignment vertical="center"/>
    </xf>
    <xf numFmtId="0" fontId="2" fillId="0" borderId="0" xfId="0" applyFont="1" applyAlignment="1">
      <alignment horizontal="right" vertical="center"/>
    </xf>
    <xf numFmtId="0" fontId="0" fillId="0" borderId="4" xfId="0" applyBorder="1"/>
    <xf numFmtId="0" fontId="0" fillId="0" borderId="5" xfId="0" applyBorder="1"/>
    <xf numFmtId="0" fontId="0" fillId="0" borderId="6" xfId="0" applyBorder="1"/>
    <xf numFmtId="37" fontId="0" fillId="0" borderId="0" xfId="0" applyNumberFormat="1" applyAlignment="1">
      <alignment horizontal="right"/>
    </xf>
    <xf numFmtId="166" fontId="0" fillId="4" borderId="9" xfId="1" applyNumberFormat="1" applyFont="1" applyFill="1" applyBorder="1" applyAlignment="1">
      <alignment vertical="center"/>
    </xf>
    <xf numFmtId="0" fontId="25" fillId="0" borderId="0" xfId="0" applyFont="1" applyAlignment="1">
      <alignment vertical="center"/>
    </xf>
    <xf numFmtId="166" fontId="0" fillId="5" borderId="0" xfId="1" applyNumberFormat="1" applyFont="1" applyFill="1" applyBorder="1" applyAlignment="1">
      <alignment horizontal="center" vertical="center"/>
    </xf>
    <xf numFmtId="166" fontId="10" fillId="0" borderId="0" xfId="1" applyNumberFormat="1" applyFont="1" applyFill="1" applyBorder="1" applyAlignment="1">
      <alignment horizontal="center" vertical="center"/>
    </xf>
    <xf numFmtId="0" fontId="9" fillId="0" borderId="0" xfId="0" applyFont="1" applyAlignment="1">
      <alignment vertical="center"/>
    </xf>
    <xf numFmtId="0" fontId="9" fillId="0" borderId="7" xfId="0" applyFont="1" applyBorder="1" applyAlignment="1">
      <alignment vertical="center"/>
    </xf>
    <xf numFmtId="0" fontId="0" fillId="5" borderId="0" xfId="0" applyFill="1" applyAlignment="1">
      <alignment vertical="center"/>
    </xf>
    <xf numFmtId="0" fontId="3" fillId="5" borderId="0" xfId="0" applyFont="1" applyFill="1" applyAlignment="1">
      <alignment vertical="center"/>
    </xf>
    <xf numFmtId="49" fontId="0" fillId="0" borderId="12" xfId="1" applyNumberFormat="1" applyFont="1" applyFill="1" applyBorder="1" applyAlignment="1">
      <alignment horizontal="center" vertical="center"/>
    </xf>
    <xf numFmtId="0" fontId="2" fillId="2" borderId="12" xfId="0" applyFont="1" applyFill="1" applyBorder="1" applyAlignment="1">
      <alignment horizontal="center" vertical="center" wrapText="1"/>
    </xf>
    <xf numFmtId="0" fontId="20" fillId="7" borderId="9" xfId="0" applyFont="1" applyFill="1" applyBorder="1" applyAlignment="1">
      <alignment vertical="center"/>
    </xf>
    <xf numFmtId="0" fontId="2" fillId="7" borderId="10" xfId="0" applyFont="1" applyFill="1" applyBorder="1" applyAlignment="1">
      <alignment vertical="center"/>
    </xf>
    <xf numFmtId="0" fontId="23" fillId="0" borderId="15" xfId="0" applyFont="1" applyBorder="1" applyAlignment="1">
      <alignment vertical="center"/>
    </xf>
    <xf numFmtId="0" fontId="0" fillId="0" borderId="16" xfId="0" applyBorder="1" applyAlignment="1">
      <alignment vertical="center"/>
    </xf>
    <xf numFmtId="0" fontId="28" fillId="0" borderId="16" xfId="0" applyFont="1" applyBorder="1" applyAlignment="1">
      <alignment vertical="center"/>
    </xf>
    <xf numFmtId="0" fontId="23" fillId="0" borderId="17" xfId="0" applyFont="1" applyBorder="1" applyAlignment="1">
      <alignment vertical="center"/>
    </xf>
    <xf numFmtId="0" fontId="23" fillId="0" borderId="19" xfId="0" applyFont="1" applyBorder="1" applyAlignment="1">
      <alignment vertical="center"/>
    </xf>
    <xf numFmtId="0" fontId="3" fillId="0" borderId="20" xfId="0" applyFont="1" applyBorder="1" applyAlignment="1">
      <alignment vertical="center"/>
    </xf>
    <xf numFmtId="0" fontId="4" fillId="0" borderId="20" xfId="0" applyFont="1" applyBorder="1" applyAlignment="1">
      <alignment vertical="center"/>
    </xf>
    <xf numFmtId="0" fontId="0" fillId="0" borderId="20" xfId="0" applyBorder="1" applyAlignment="1">
      <alignment vertical="center"/>
    </xf>
    <xf numFmtId="0" fontId="20" fillId="0" borderId="1" xfId="0" applyFont="1" applyBorder="1" applyAlignment="1">
      <alignment horizontal="left" vertical="center"/>
    </xf>
    <xf numFmtId="0" fontId="20" fillId="0" borderId="2" xfId="0" applyFont="1" applyBorder="1" applyAlignment="1">
      <alignment horizontal="left" vertical="center"/>
    </xf>
    <xf numFmtId="0" fontId="20" fillId="0" borderId="3" xfId="0" applyFont="1" applyBorder="1" applyAlignment="1">
      <alignment horizontal="left" vertical="center"/>
    </xf>
    <xf numFmtId="0" fontId="20" fillId="0" borderId="4" xfId="0" applyFont="1" applyBorder="1" applyAlignment="1">
      <alignment horizontal="left" vertical="center"/>
    </xf>
    <xf numFmtId="0" fontId="20" fillId="0" borderId="0" xfId="0" applyFont="1" applyAlignment="1">
      <alignment horizontal="left" vertical="center"/>
    </xf>
    <xf numFmtId="0" fontId="20" fillId="0" borderId="5" xfId="0" applyFont="1" applyBorder="1" applyAlignment="1">
      <alignment horizontal="left" vertical="center"/>
    </xf>
    <xf numFmtId="0" fontId="20" fillId="0" borderId="6" xfId="0" applyFont="1" applyBorder="1" applyAlignment="1">
      <alignment horizontal="left" vertical="center"/>
    </xf>
    <xf numFmtId="0" fontId="20" fillId="0" borderId="7" xfId="0" applyFont="1" applyBorder="1" applyAlignment="1">
      <alignment horizontal="left" vertical="center"/>
    </xf>
    <xf numFmtId="0" fontId="20" fillId="0" borderId="8" xfId="0" applyFont="1" applyBorder="1" applyAlignment="1">
      <alignment horizontal="left" vertical="center"/>
    </xf>
    <xf numFmtId="0" fontId="6" fillId="3" borderId="0" xfId="0" applyFont="1" applyFill="1" applyAlignment="1">
      <alignment horizontal="center" vertical="center"/>
    </xf>
    <xf numFmtId="0" fontId="6" fillId="4" borderId="0" xfId="0" applyFont="1" applyFill="1" applyAlignment="1">
      <alignment horizontal="left" vertical="center"/>
    </xf>
    <xf numFmtId="0" fontId="6" fillId="4" borderId="0" xfId="0" applyFont="1" applyFill="1" applyAlignment="1">
      <alignment horizontal="center" vertical="center"/>
    </xf>
    <xf numFmtId="14" fontId="0" fillId="3" borderId="0" xfId="0" applyNumberFormat="1" applyFill="1" applyAlignment="1">
      <alignment horizontal="center"/>
    </xf>
    <xf numFmtId="0" fontId="0" fillId="3" borderId="0" xfId="5" applyNumberFormat="1" applyFont="1" applyFill="1" applyBorder="1" applyAlignment="1">
      <alignment horizontal="right"/>
    </xf>
    <xf numFmtId="0" fontId="0" fillId="0" borderId="0" xfId="0" applyAlignment="1">
      <alignment horizontal="left" vertical="center"/>
    </xf>
    <xf numFmtId="0" fontId="0" fillId="4" borderId="0" xfId="0" applyFill="1" applyAlignment="1">
      <alignment vertical="center"/>
    </xf>
    <xf numFmtId="0" fontId="18" fillId="4" borderId="0" xfId="0" applyFont="1" applyFill="1" applyAlignment="1">
      <alignment horizontal="center" vertical="center"/>
    </xf>
    <xf numFmtId="0" fontId="29" fillId="4" borderId="0" xfId="0" applyFont="1" applyFill="1" applyAlignment="1">
      <alignment vertical="center"/>
    </xf>
    <xf numFmtId="0" fontId="0" fillId="0" borderId="15" xfId="0" applyBorder="1" applyAlignment="1">
      <alignment vertical="center"/>
    </xf>
    <xf numFmtId="0" fontId="0" fillId="0" borderId="17" xfId="0" applyBorder="1" applyAlignment="1">
      <alignment vertical="center"/>
    </xf>
    <xf numFmtId="0" fontId="0" fillId="0" borderId="18" xfId="0" applyBorder="1" applyAlignment="1">
      <alignment vertical="center"/>
    </xf>
    <xf numFmtId="0" fontId="0" fillId="4" borderId="17" xfId="0" applyFill="1" applyBorder="1" applyAlignment="1">
      <alignment vertical="center"/>
    </xf>
    <xf numFmtId="0" fontId="0" fillId="4" borderId="18" xfId="0" applyFill="1" applyBorder="1" applyAlignment="1">
      <alignment vertical="center"/>
    </xf>
    <xf numFmtId="0" fontId="2" fillId="4" borderId="15" xfId="0" applyFont="1" applyFill="1" applyBorder="1" applyAlignment="1">
      <alignment horizontal="left" vertical="center"/>
    </xf>
    <xf numFmtId="0" fontId="20" fillId="4" borderId="16" xfId="0" applyFont="1" applyFill="1" applyBorder="1" applyAlignment="1">
      <alignment horizontal="left" vertical="center"/>
    </xf>
    <xf numFmtId="0" fontId="20" fillId="0" borderId="16" xfId="0" applyFont="1" applyBorder="1" applyAlignment="1">
      <alignment horizontal="left" vertical="center"/>
    </xf>
    <xf numFmtId="0" fontId="20" fillId="0" borderId="25" xfId="0" applyFont="1" applyBorder="1" applyAlignment="1">
      <alignment horizontal="left" vertical="center"/>
    </xf>
    <xf numFmtId="0" fontId="0" fillId="0" borderId="17" xfId="0" applyBorder="1" applyAlignment="1">
      <alignment horizontal="left" vertical="center"/>
    </xf>
    <xf numFmtId="0" fontId="20" fillId="0" borderId="18" xfId="0" applyFont="1" applyBorder="1" applyAlignment="1">
      <alignment horizontal="left" vertical="center"/>
    </xf>
    <xf numFmtId="0" fontId="20" fillId="0" borderId="19" xfId="0" applyFont="1" applyBorder="1" applyAlignment="1">
      <alignment horizontal="left" vertical="center"/>
    </xf>
    <xf numFmtId="0" fontId="20" fillId="0" borderId="20" xfId="0" applyFont="1" applyBorder="1" applyAlignment="1">
      <alignment horizontal="left" vertical="center"/>
    </xf>
    <xf numFmtId="0" fontId="20" fillId="0" borderId="24" xfId="0" applyFont="1" applyBorder="1" applyAlignment="1">
      <alignment horizontal="left" vertical="center"/>
    </xf>
    <xf numFmtId="41" fontId="0" fillId="0" borderId="0" xfId="4" applyFont="1" applyFill="1" applyBorder="1" applyAlignment="1">
      <alignment horizontal="center" vertical="center"/>
    </xf>
    <xf numFmtId="0" fontId="0" fillId="0" borderId="25" xfId="0" applyBorder="1" applyAlignment="1">
      <alignment vertical="center"/>
    </xf>
    <xf numFmtId="0" fontId="0" fillId="2" borderId="17" xfId="0" applyFill="1" applyBorder="1" applyAlignment="1">
      <alignment vertical="center"/>
    </xf>
    <xf numFmtId="0" fontId="18" fillId="2" borderId="0" xfId="0" applyFont="1" applyFill="1" applyAlignment="1">
      <alignment horizontal="center" vertical="center"/>
    </xf>
    <xf numFmtId="0" fontId="0" fillId="2" borderId="18" xfId="0" applyFill="1" applyBorder="1" applyAlignment="1">
      <alignment vertical="center"/>
    </xf>
    <xf numFmtId="0" fontId="6" fillId="2" borderId="0" xfId="0" applyFont="1" applyFill="1" applyAlignment="1">
      <alignment horizontal="left" vertical="center"/>
    </xf>
    <xf numFmtId="0" fontId="6" fillId="2" borderId="0" xfId="0" applyFont="1" applyFill="1" applyAlignment="1">
      <alignment horizontal="center" vertical="center"/>
    </xf>
    <xf numFmtId="166" fontId="6" fillId="0" borderId="0" xfId="1" applyNumberFormat="1" applyFont="1" applyFill="1" applyBorder="1" applyAlignment="1">
      <alignment horizontal="center" vertical="center"/>
    </xf>
    <xf numFmtId="0" fontId="30" fillId="0" borderId="1" xfId="0" applyFont="1" applyBorder="1"/>
    <xf numFmtId="0" fontId="30" fillId="0" borderId="2" xfId="0" applyFont="1" applyBorder="1"/>
    <xf numFmtId="0" fontId="30" fillId="0" borderId="13" xfId="0" applyFont="1" applyBorder="1" applyAlignment="1">
      <alignment horizontal="center"/>
    </xf>
    <xf numFmtId="167" fontId="0" fillId="0" borderId="26" xfId="1" applyNumberFormat="1" applyFont="1" applyBorder="1"/>
    <xf numFmtId="167" fontId="0" fillId="0" borderId="4" xfId="1" applyNumberFormat="1" applyFont="1" applyBorder="1"/>
    <xf numFmtId="167" fontId="0" fillId="0" borderId="0" xfId="1" applyNumberFormat="1" applyFont="1" applyBorder="1"/>
    <xf numFmtId="167" fontId="31" fillId="8" borderId="4" xfId="1" applyNumberFormat="1" applyFont="1" applyFill="1" applyBorder="1"/>
    <xf numFmtId="167" fontId="31" fillId="8" borderId="0" xfId="1" applyNumberFormat="1" applyFont="1" applyFill="1" applyBorder="1"/>
    <xf numFmtId="167" fontId="31" fillId="8" borderId="26" xfId="1" applyNumberFormat="1" applyFont="1" applyFill="1" applyBorder="1"/>
    <xf numFmtId="0" fontId="5" fillId="0" borderId="4" xfId="0" applyFont="1" applyBorder="1"/>
    <xf numFmtId="0" fontId="5" fillId="0" borderId="0" xfId="0" applyFont="1"/>
    <xf numFmtId="167" fontId="5" fillId="0" borderId="26" xfId="1" applyNumberFormat="1" applyFont="1" applyBorder="1"/>
    <xf numFmtId="0" fontId="31" fillId="8" borderId="4" xfId="0" applyFont="1" applyFill="1" applyBorder="1"/>
    <xf numFmtId="0" fontId="31" fillId="8" borderId="0" xfId="0" applyFont="1" applyFill="1"/>
    <xf numFmtId="0" fontId="31" fillId="0" borderId="4" xfId="0" applyFont="1" applyBorder="1"/>
    <xf numFmtId="0" fontId="31" fillId="0" borderId="0" xfId="0" applyFont="1"/>
    <xf numFmtId="167" fontId="31" fillId="0" borderId="26" xfId="1" applyNumberFormat="1" applyFont="1" applyBorder="1"/>
    <xf numFmtId="167" fontId="5" fillId="0" borderId="4" xfId="1" applyNumberFormat="1" applyFont="1" applyBorder="1"/>
    <xf numFmtId="0" fontId="0" fillId="0" borderId="4" xfId="0" quotePrefix="1" applyBorder="1"/>
    <xf numFmtId="0" fontId="31" fillId="8" borderId="27" xfId="0" applyFont="1" applyFill="1" applyBorder="1"/>
    <xf numFmtId="0" fontId="31" fillId="8" borderId="28" xfId="0" applyFont="1" applyFill="1" applyBorder="1"/>
    <xf numFmtId="167" fontId="31" fillId="8" borderId="29" xfId="1" applyNumberFormat="1" applyFont="1" applyFill="1" applyBorder="1"/>
    <xf numFmtId="167" fontId="31" fillId="8" borderId="27" xfId="1" applyNumberFormat="1" applyFont="1" applyFill="1" applyBorder="1"/>
    <xf numFmtId="167" fontId="31" fillId="8" borderId="28" xfId="1" applyNumberFormat="1" applyFont="1" applyFill="1" applyBorder="1"/>
    <xf numFmtId="6" fontId="30" fillId="0" borderId="13" xfId="0" applyNumberFormat="1" applyFont="1" applyBorder="1" applyAlignment="1">
      <alignment horizontal="center"/>
    </xf>
    <xf numFmtId="0" fontId="31" fillId="8" borderId="1" xfId="0" applyFont="1" applyFill="1" applyBorder="1"/>
    <xf numFmtId="0" fontId="31" fillId="8" borderId="2" xfId="0" applyFont="1" applyFill="1" applyBorder="1"/>
    <xf numFmtId="0" fontId="5" fillId="0" borderId="1" xfId="0" applyFont="1" applyBorder="1"/>
    <xf numFmtId="0" fontId="5" fillId="0" borderId="3" xfId="0" applyFont="1" applyBorder="1"/>
    <xf numFmtId="1" fontId="0" fillId="0" borderId="4" xfId="0" applyNumberFormat="1" applyBorder="1"/>
    <xf numFmtId="167" fontId="0" fillId="0" borderId="4" xfId="0" applyNumberFormat="1" applyBorder="1"/>
    <xf numFmtId="2" fontId="0" fillId="0" borderId="4" xfId="0" applyNumberFormat="1" applyBorder="1"/>
    <xf numFmtId="43" fontId="0" fillId="0" borderId="4" xfId="0" applyNumberFormat="1" applyBorder="1"/>
    <xf numFmtId="0" fontId="0" fillId="0" borderId="7" xfId="0" applyBorder="1"/>
    <xf numFmtId="1" fontId="0" fillId="0" borderId="6" xfId="0" applyNumberFormat="1" applyBorder="1"/>
    <xf numFmtId="0" fontId="0" fillId="0" borderId="8" xfId="0" applyBorder="1"/>
    <xf numFmtId="167" fontId="0" fillId="0" borderId="0" xfId="1" applyNumberFormat="1" applyFont="1"/>
    <xf numFmtId="0" fontId="31" fillId="0" borderId="1" xfId="0" applyFont="1" applyBorder="1"/>
    <xf numFmtId="0" fontId="0" fillId="0" borderId="2" xfId="0" applyBorder="1"/>
    <xf numFmtId="0" fontId="0" fillId="0" borderId="13" xfId="0" applyBorder="1"/>
    <xf numFmtId="9" fontId="0" fillId="0" borderId="0" xfId="9" applyFont="1"/>
    <xf numFmtId="0" fontId="31" fillId="8" borderId="6" xfId="0" applyFont="1" applyFill="1" applyBorder="1"/>
    <xf numFmtId="0" fontId="31" fillId="8" borderId="7" xfId="0" applyFont="1" applyFill="1" applyBorder="1"/>
    <xf numFmtId="167" fontId="31" fillId="8" borderId="14" xfId="1" applyNumberFormat="1" applyFont="1" applyFill="1" applyBorder="1"/>
    <xf numFmtId="166" fontId="6" fillId="0" borderId="7" xfId="1" applyNumberFormat="1" applyFont="1" applyFill="1" applyBorder="1" applyAlignment="1">
      <alignment vertical="center"/>
    </xf>
    <xf numFmtId="0" fontId="7" fillId="0" borderId="5" xfId="0" applyFont="1" applyBorder="1" applyAlignment="1">
      <alignment horizontal="center" vertical="center"/>
    </xf>
    <xf numFmtId="0" fontId="7" fillId="0" borderId="8" xfId="0" applyFont="1" applyBorder="1" applyAlignment="1">
      <alignment horizontal="center" vertical="center"/>
    </xf>
    <xf numFmtId="166" fontId="6" fillId="0" borderId="0" xfId="1" applyNumberFormat="1" applyFont="1" applyFill="1" applyBorder="1" applyAlignment="1">
      <alignment vertical="center"/>
    </xf>
    <xf numFmtId="0" fontId="22" fillId="0" borderId="0" xfId="0" applyFont="1" applyAlignment="1">
      <alignment horizontal="center" vertical="center"/>
    </xf>
    <xf numFmtId="0" fontId="18" fillId="0" borderId="0" xfId="0" applyFont="1" applyAlignment="1">
      <alignment horizontal="center" vertical="center"/>
    </xf>
    <xf numFmtId="0" fontId="18" fillId="0" borderId="16" xfId="0" applyFont="1" applyBorder="1" applyAlignment="1">
      <alignment horizontal="center" vertical="center"/>
    </xf>
    <xf numFmtId="0" fontId="2" fillId="4" borderId="0" xfId="0" applyFont="1" applyFill="1" applyAlignment="1">
      <alignment vertical="center"/>
    </xf>
    <xf numFmtId="0" fontId="2" fillId="4" borderId="0" xfId="0" applyFont="1" applyFill="1" applyAlignment="1">
      <alignment horizontal="right" vertical="center"/>
    </xf>
    <xf numFmtId="0" fontId="29" fillId="0" borderId="16" xfId="0" applyFont="1" applyBorder="1" applyAlignment="1">
      <alignment vertical="center"/>
    </xf>
    <xf numFmtId="0" fontId="15" fillId="3" borderId="0" xfId="0" applyFont="1" applyFill="1" applyAlignment="1">
      <alignment horizontal="center" vertical="center"/>
    </xf>
    <xf numFmtId="166" fontId="0" fillId="3" borderId="0" xfId="1" applyNumberFormat="1" applyFont="1" applyFill="1" applyBorder="1" applyAlignment="1">
      <alignment horizontal="center" vertical="center"/>
    </xf>
    <xf numFmtId="0" fontId="23" fillId="4" borderId="0" xfId="0" applyFont="1" applyFill="1" applyAlignment="1">
      <alignment vertical="center"/>
    </xf>
    <xf numFmtId="1" fontId="2" fillId="0" borderId="34" xfId="1" applyNumberFormat="1" applyFont="1" applyFill="1" applyBorder="1" applyAlignment="1">
      <alignment horizontal="center" vertical="center"/>
    </xf>
    <xf numFmtId="0" fontId="36" fillId="0" borderId="0" xfId="0" applyFont="1" applyAlignment="1">
      <alignment vertical="center"/>
    </xf>
    <xf numFmtId="166" fontId="36" fillId="0" borderId="0" xfId="1" applyNumberFormat="1" applyFont="1" applyFill="1" applyBorder="1" applyAlignment="1">
      <alignment horizontal="center" vertical="center"/>
    </xf>
    <xf numFmtId="166" fontId="0" fillId="6" borderId="22" xfId="1" applyNumberFormat="1" applyFont="1" applyFill="1" applyBorder="1" applyAlignment="1">
      <alignment horizontal="left" vertical="center"/>
    </xf>
    <xf numFmtId="166" fontId="0" fillId="6" borderId="23" xfId="1" applyNumberFormat="1" applyFont="1" applyFill="1" applyBorder="1" applyAlignment="1">
      <alignment horizontal="left" vertical="center"/>
    </xf>
    <xf numFmtId="0" fontId="0" fillId="0" borderId="0" xfId="0" quotePrefix="1" applyAlignment="1">
      <alignment vertical="center"/>
    </xf>
    <xf numFmtId="0" fontId="6" fillId="4" borderId="0" xfId="0" applyFont="1" applyFill="1" applyAlignment="1">
      <alignment vertical="center"/>
    </xf>
    <xf numFmtId="0" fontId="28" fillId="0" borderId="13" xfId="0" applyFont="1" applyBorder="1" applyAlignment="1">
      <alignment horizontal="center" vertical="center"/>
    </xf>
    <xf numFmtId="168" fontId="1" fillId="0" borderId="9" xfId="1" applyNumberFormat="1" applyFont="1" applyFill="1" applyBorder="1" applyAlignment="1">
      <alignment horizontal="center" vertical="center"/>
    </xf>
    <xf numFmtId="1" fontId="1" fillId="0" borderId="9" xfId="1" applyNumberFormat="1" applyFont="1" applyFill="1" applyBorder="1" applyAlignment="1">
      <alignment horizontal="center" vertical="center"/>
    </xf>
    <xf numFmtId="166" fontId="0" fillId="6" borderId="21" xfId="1" applyNumberFormat="1" applyFont="1" applyFill="1" applyBorder="1" applyAlignment="1">
      <alignment horizontal="left" vertical="center"/>
    </xf>
    <xf numFmtId="0" fontId="35" fillId="0" borderId="13" xfId="0" applyFont="1" applyBorder="1" applyAlignment="1">
      <alignment horizontal="center" vertical="center"/>
    </xf>
    <xf numFmtId="0" fontId="35" fillId="3" borderId="14" xfId="0" applyFont="1" applyFill="1" applyBorder="1" applyAlignment="1">
      <alignment horizontal="center" vertical="center"/>
    </xf>
    <xf numFmtId="0" fontId="15" fillId="3" borderId="30" xfId="0" applyFont="1" applyFill="1" applyBorder="1" applyAlignment="1">
      <alignment horizontal="center" vertical="center"/>
    </xf>
    <xf numFmtId="168" fontId="1" fillId="3" borderId="11" xfId="1" applyNumberFormat="1" applyFont="1" applyFill="1" applyBorder="1" applyAlignment="1">
      <alignment horizontal="center" vertical="center"/>
    </xf>
    <xf numFmtId="1" fontId="1" fillId="0" borderId="11" xfId="1" applyNumberFormat="1" applyFont="1" applyFill="1" applyBorder="1" applyAlignment="1">
      <alignment horizontal="center" vertical="center"/>
    </xf>
    <xf numFmtId="168" fontId="2" fillId="3" borderId="33" xfId="1" applyNumberFormat="1" applyFont="1" applyFill="1" applyBorder="1" applyAlignment="1">
      <alignment horizontal="center" vertical="center"/>
    </xf>
    <xf numFmtId="49" fontId="0" fillId="6" borderId="12" xfId="1" applyNumberFormat="1" applyFont="1" applyFill="1" applyBorder="1" applyAlignment="1">
      <alignment horizontal="center" vertical="center"/>
    </xf>
    <xf numFmtId="168" fontId="1" fillId="0" borderId="12" xfId="1" applyNumberFormat="1" applyFont="1" applyFill="1" applyBorder="1" applyAlignment="1">
      <alignment horizontal="center" vertical="center"/>
    </xf>
    <xf numFmtId="1" fontId="1" fillId="0" borderId="12" xfId="1" applyNumberFormat="1" applyFont="1" applyFill="1" applyBorder="1" applyAlignment="1">
      <alignment horizontal="center" vertical="center"/>
    </xf>
    <xf numFmtId="0" fontId="28" fillId="0" borderId="12" xfId="0" applyFont="1" applyBorder="1" applyAlignment="1">
      <alignment horizontal="center" vertical="center"/>
    </xf>
    <xf numFmtId="0" fontId="35" fillId="0" borderId="26" xfId="0" applyFont="1" applyBorder="1" applyAlignment="1">
      <alignment horizontal="center" vertical="center"/>
    </xf>
    <xf numFmtId="168" fontId="1" fillId="0" borderId="10" xfId="1" applyNumberFormat="1" applyFont="1" applyFill="1" applyBorder="1" applyAlignment="1">
      <alignment horizontal="center" vertical="center"/>
    </xf>
    <xf numFmtId="1" fontId="1" fillId="0" borderId="10" xfId="1" applyNumberFormat="1" applyFont="1" applyFill="1" applyBorder="1" applyAlignment="1">
      <alignment horizontal="center" vertical="center"/>
    </xf>
    <xf numFmtId="0" fontId="0" fillId="0" borderId="12" xfId="0" applyBorder="1" applyAlignment="1">
      <alignment horizontal="center"/>
    </xf>
    <xf numFmtId="0" fontId="0" fillId="0" borderId="12" xfId="0" applyBorder="1"/>
    <xf numFmtId="14" fontId="0" fillId="0" borderId="12" xfId="0" applyNumberFormat="1" applyBorder="1"/>
    <xf numFmtId="167" fontId="0" fillId="0" borderId="12" xfId="1" applyNumberFormat="1" applyFont="1" applyBorder="1"/>
    <xf numFmtId="0" fontId="2" fillId="0" borderId="12" xfId="0" applyFont="1" applyBorder="1"/>
    <xf numFmtId="167" fontId="2" fillId="0" borderId="12" xfId="1" applyNumberFormat="1" applyFont="1" applyBorder="1"/>
    <xf numFmtId="167" fontId="1" fillId="0" borderId="12" xfId="1" applyNumberFormat="1" applyFont="1" applyBorder="1"/>
    <xf numFmtId="167" fontId="1" fillId="0" borderId="12" xfId="1" applyNumberFormat="1" applyFont="1" applyFill="1" applyBorder="1"/>
    <xf numFmtId="167" fontId="0" fillId="0" borderId="12" xfId="1" applyNumberFormat="1" applyFont="1" applyFill="1" applyBorder="1"/>
    <xf numFmtId="167" fontId="2" fillId="0" borderId="12" xfId="0" applyNumberFormat="1" applyFont="1" applyBorder="1"/>
    <xf numFmtId="0" fontId="2" fillId="0" borderId="0" xfId="0" applyFont="1"/>
    <xf numFmtId="0" fontId="2" fillId="0" borderId="17" xfId="0" applyFont="1" applyBorder="1"/>
    <xf numFmtId="169" fontId="2" fillId="0" borderId="18" xfId="0" applyNumberFormat="1" applyFont="1" applyBorder="1"/>
    <xf numFmtId="0" fontId="2" fillId="0" borderId="18" xfId="0" applyFont="1" applyBorder="1"/>
    <xf numFmtId="0" fontId="2" fillId="0" borderId="19" xfId="0" applyFont="1" applyBorder="1"/>
    <xf numFmtId="0" fontId="2" fillId="0" borderId="20" xfId="0" applyFont="1" applyBorder="1"/>
    <xf numFmtId="169" fontId="2" fillId="0" borderId="24" xfId="0" applyNumberFormat="1" applyFont="1" applyBorder="1"/>
    <xf numFmtId="167" fontId="0" fillId="0" borderId="25" xfId="0" applyNumberFormat="1" applyBorder="1"/>
    <xf numFmtId="167" fontId="0" fillId="0" borderId="18" xfId="0" applyNumberFormat="1" applyBorder="1"/>
    <xf numFmtId="0" fontId="38" fillId="0" borderId="0" xfId="0" applyFont="1"/>
    <xf numFmtId="0" fontId="0" fillId="0" borderId="16" xfId="0" applyBorder="1"/>
    <xf numFmtId="0" fontId="0" fillId="0" borderId="20" xfId="0" applyBorder="1"/>
    <xf numFmtId="0" fontId="0" fillId="0" borderId="15" xfId="0" applyBorder="1"/>
    <xf numFmtId="0" fontId="0" fillId="0" borderId="17" xfId="0" applyBorder="1"/>
    <xf numFmtId="49" fontId="11" fillId="6" borderId="12" xfId="1" applyNumberFormat="1" applyFont="1" applyFill="1" applyBorder="1" applyAlignment="1">
      <alignment horizontal="center" vertical="center"/>
    </xf>
    <xf numFmtId="0" fontId="2" fillId="2" borderId="0" xfId="0" applyFont="1" applyFill="1" applyAlignment="1">
      <alignment vertical="center"/>
    </xf>
    <xf numFmtId="166" fontId="2" fillId="2" borderId="0" xfId="1" applyNumberFormat="1" applyFont="1" applyFill="1" applyBorder="1" applyAlignment="1">
      <alignment horizontal="center" vertical="center"/>
    </xf>
    <xf numFmtId="49" fontId="11" fillId="0" borderId="12" xfId="1" applyNumberFormat="1" applyFont="1" applyFill="1" applyBorder="1" applyAlignment="1">
      <alignment horizontal="center" vertical="center"/>
    </xf>
    <xf numFmtId="0" fontId="3" fillId="0" borderId="0" xfId="0" applyFont="1" applyAlignment="1">
      <alignment horizontal="left" vertical="center" wrapText="1"/>
    </xf>
    <xf numFmtId="0" fontId="0" fillId="0" borderId="0" xfId="0" applyAlignment="1">
      <alignment horizontal="right" vertical="center"/>
    </xf>
    <xf numFmtId="41" fontId="1" fillId="0" borderId="0" xfId="4" applyFont="1" applyFill="1" applyBorder="1" applyAlignment="1">
      <alignment horizontal="center" vertical="center"/>
    </xf>
    <xf numFmtId="0" fontId="10" fillId="0" borderId="0" xfId="0" applyFont="1" applyAlignment="1">
      <alignment horizontal="center" vertical="center"/>
    </xf>
    <xf numFmtId="166" fontId="20" fillId="0" borderId="0" xfId="1" applyNumberFormat="1" applyFont="1" applyFill="1" applyBorder="1" applyAlignment="1">
      <alignment horizontal="center" vertical="center"/>
    </xf>
    <xf numFmtId="168" fontId="2" fillId="0" borderId="33" xfId="1" applyNumberFormat="1" applyFont="1" applyFill="1" applyBorder="1" applyAlignment="1">
      <alignment horizontal="center" vertical="center"/>
    </xf>
    <xf numFmtId="166" fontId="20" fillId="4" borderId="0" xfId="1" applyNumberFormat="1" applyFont="1" applyFill="1" applyBorder="1" applyAlignment="1">
      <alignment vertical="center"/>
    </xf>
    <xf numFmtId="0" fontId="15" fillId="0" borderId="30" xfId="0" applyFont="1" applyBorder="1" applyAlignment="1">
      <alignment horizontal="center" vertical="center"/>
    </xf>
    <xf numFmtId="0" fontId="0" fillId="6" borderId="22" xfId="1" applyNumberFormat="1" applyFont="1" applyFill="1" applyBorder="1" applyAlignment="1">
      <alignment horizontal="left" vertical="center"/>
    </xf>
    <xf numFmtId="0" fontId="0" fillId="6" borderId="23" xfId="1" applyNumberFormat="1" applyFont="1" applyFill="1" applyBorder="1" applyAlignment="1">
      <alignment horizontal="left" vertical="center"/>
    </xf>
    <xf numFmtId="49" fontId="0" fillId="6" borderId="21" xfId="1" quotePrefix="1" applyNumberFormat="1" applyFont="1" applyFill="1" applyBorder="1" applyAlignment="1">
      <alignment vertical="center"/>
    </xf>
    <xf numFmtId="0" fontId="0" fillId="6" borderId="21" xfId="1" applyNumberFormat="1" applyFont="1" applyFill="1" applyBorder="1" applyAlignment="1">
      <alignment horizontal="left" vertical="center"/>
    </xf>
    <xf numFmtId="0" fontId="37" fillId="0" borderId="0" xfId="0" applyFont="1" applyAlignment="1">
      <alignment vertical="center"/>
    </xf>
    <xf numFmtId="166" fontId="0" fillId="0" borderId="0" xfId="1" applyNumberFormat="1" applyFont="1" applyFill="1" applyBorder="1" applyAlignment="1">
      <alignment horizontal="center" vertical="center"/>
    </xf>
    <xf numFmtId="166" fontId="36" fillId="0" borderId="0" xfId="1" applyNumberFormat="1" applyFont="1" applyFill="1" applyBorder="1" applyAlignment="1">
      <alignment horizontal="center" vertical="center"/>
    </xf>
    <xf numFmtId="0" fontId="15" fillId="0" borderId="0" xfId="0" applyFont="1" applyFill="1" applyBorder="1" applyAlignment="1">
      <alignment horizontal="center" vertical="center" wrapText="1"/>
    </xf>
    <xf numFmtId="169" fontId="2" fillId="0" borderId="0" xfId="0" applyNumberFormat="1" applyFont="1" applyFill="1" applyBorder="1" applyAlignment="1">
      <alignment horizontal="center" vertical="center" wrapText="1"/>
    </xf>
    <xf numFmtId="0" fontId="3" fillId="0" borderId="0" xfId="0" applyFont="1" applyAlignment="1">
      <alignment horizontal="left" vertical="center" wrapText="1"/>
    </xf>
    <xf numFmtId="0" fontId="36" fillId="0" borderId="0" xfId="0" applyFont="1" applyFill="1" applyAlignment="1">
      <alignment vertical="center"/>
    </xf>
    <xf numFmtId="166" fontId="6" fillId="0" borderId="0" xfId="1" applyNumberFormat="1" applyFont="1" applyFill="1" applyBorder="1" applyAlignment="1">
      <alignment horizontal="center" vertical="center"/>
    </xf>
    <xf numFmtId="166" fontId="36" fillId="0" borderId="0" xfId="1" applyNumberFormat="1" applyFont="1" applyFill="1" applyBorder="1" applyAlignment="1">
      <alignment horizontal="center" vertical="center"/>
    </xf>
    <xf numFmtId="166" fontId="0" fillId="0" borderId="0" xfId="1" applyNumberFormat="1" applyFont="1" applyFill="1" applyBorder="1" applyAlignment="1">
      <alignment horizontal="center" vertical="center"/>
    </xf>
    <xf numFmtId="0" fontId="3" fillId="0" borderId="0" xfId="0" applyFont="1" applyAlignment="1">
      <alignment horizontal="left" vertical="center" wrapText="1"/>
    </xf>
    <xf numFmtId="0" fontId="3" fillId="0" borderId="0" xfId="0" applyFont="1" applyAlignment="1">
      <alignment horizontal="left" vertical="center" wrapText="1"/>
    </xf>
    <xf numFmtId="166" fontId="0" fillId="0" borderId="0" xfId="1" applyNumberFormat="1" applyFont="1" applyFill="1" applyBorder="1" applyAlignment="1">
      <alignment horizontal="center" vertical="center"/>
    </xf>
    <xf numFmtId="166" fontId="0" fillId="0" borderId="0" xfId="1" applyNumberFormat="1" applyFont="1" applyFill="1" applyBorder="1" applyAlignment="1">
      <alignment horizontal="center" vertical="center"/>
    </xf>
    <xf numFmtId="0" fontId="0" fillId="6" borderId="21" xfId="1" applyNumberFormat="1" applyFont="1" applyFill="1" applyBorder="1" applyAlignment="1">
      <alignment horizontal="left" vertical="center"/>
    </xf>
    <xf numFmtId="0" fontId="0" fillId="6" borderId="22" xfId="1" applyNumberFormat="1" applyFont="1" applyFill="1" applyBorder="1" applyAlignment="1">
      <alignment horizontal="left" vertical="center"/>
    </xf>
    <xf numFmtId="0" fontId="0" fillId="6" borderId="23" xfId="1" applyNumberFormat="1" applyFont="1" applyFill="1" applyBorder="1" applyAlignment="1">
      <alignment horizontal="left" vertical="center"/>
    </xf>
    <xf numFmtId="0" fontId="3" fillId="0" borderId="0" xfId="0" applyFont="1" applyAlignment="1">
      <alignment horizontal="left" vertical="center" wrapText="1"/>
    </xf>
    <xf numFmtId="168" fontId="1" fillId="0" borderId="11" xfId="1" applyNumberFormat="1" applyFont="1" applyFill="1" applyBorder="1" applyAlignment="1">
      <alignment horizontal="center" vertical="center"/>
    </xf>
    <xf numFmtId="0" fontId="35" fillId="0" borderId="14" xfId="0" applyFont="1" applyBorder="1" applyAlignment="1">
      <alignment horizontal="center" vertical="center"/>
    </xf>
    <xf numFmtId="0" fontId="22" fillId="0" borderId="30" xfId="0" applyFont="1" applyBorder="1" applyAlignment="1">
      <alignment horizontal="center" vertical="center"/>
    </xf>
    <xf numFmtId="166" fontId="36" fillId="0" borderId="0" xfId="1" applyNumberFormat="1" applyFont="1" applyFill="1" applyBorder="1" applyAlignment="1">
      <alignment horizontal="center" vertical="center"/>
    </xf>
    <xf numFmtId="166" fontId="6" fillId="0" borderId="0" xfId="1" applyNumberFormat="1" applyFont="1" applyFill="1" applyBorder="1" applyAlignment="1">
      <alignment horizontal="center" vertical="center"/>
    </xf>
    <xf numFmtId="0" fontId="0" fillId="6" borderId="21" xfId="1" applyNumberFormat="1" applyFont="1" applyFill="1" applyBorder="1" applyAlignment="1">
      <alignment horizontal="left" vertical="center"/>
    </xf>
    <xf numFmtId="0" fontId="0" fillId="6" borderId="22" xfId="1" applyNumberFormat="1" applyFont="1" applyFill="1" applyBorder="1" applyAlignment="1">
      <alignment horizontal="left" vertical="center"/>
    </xf>
    <xf numFmtId="0" fontId="0" fillId="6" borderId="23" xfId="1" applyNumberFormat="1" applyFont="1" applyFill="1" applyBorder="1" applyAlignment="1">
      <alignment horizontal="left" vertical="center"/>
    </xf>
    <xf numFmtId="166" fontId="0" fillId="0" borderId="0" xfId="1" applyNumberFormat="1" applyFont="1" applyFill="1" applyBorder="1" applyAlignment="1">
      <alignment horizontal="center" vertical="center"/>
    </xf>
    <xf numFmtId="0" fontId="3" fillId="0" borderId="0" xfId="0" applyFont="1" applyAlignment="1">
      <alignment horizontal="left" vertical="center" wrapText="1"/>
    </xf>
    <xf numFmtId="166" fontId="36" fillId="0" borderId="0" xfId="1" applyNumberFormat="1" applyFont="1" applyFill="1" applyBorder="1" applyAlignment="1">
      <alignment horizontal="center" vertical="center"/>
    </xf>
    <xf numFmtId="0" fontId="3" fillId="0" borderId="0" xfId="0" applyFont="1" applyAlignment="1">
      <alignment horizontal="left" vertical="center" wrapText="1"/>
    </xf>
    <xf numFmtId="166" fontId="36" fillId="0" borderId="0" xfId="1" applyNumberFormat="1" applyFont="1" applyFill="1" applyBorder="1" applyAlignment="1">
      <alignment horizontal="center" vertical="center"/>
    </xf>
    <xf numFmtId="0" fontId="3" fillId="0" borderId="0" xfId="0" applyFont="1" applyAlignment="1">
      <alignment horizontal="left" vertical="center" wrapText="1"/>
    </xf>
    <xf numFmtId="166" fontId="0" fillId="0" borderId="0" xfId="1" applyNumberFormat="1" applyFont="1" applyFill="1" applyBorder="1" applyAlignment="1">
      <alignment horizontal="center" vertical="center"/>
    </xf>
    <xf numFmtId="166" fontId="6" fillId="0" borderId="0" xfId="1" applyNumberFormat="1" applyFont="1" applyFill="1" applyBorder="1" applyAlignment="1">
      <alignment horizontal="center" vertical="center"/>
    </xf>
    <xf numFmtId="166" fontId="36" fillId="0" borderId="0" xfId="1" applyNumberFormat="1" applyFont="1" applyFill="1" applyBorder="1" applyAlignment="1">
      <alignment horizontal="center" vertical="center"/>
    </xf>
    <xf numFmtId="0" fontId="0" fillId="6" borderId="0" xfId="0" quotePrefix="1" applyFill="1" applyAlignment="1">
      <alignment vertical="center"/>
    </xf>
    <xf numFmtId="0" fontId="0" fillId="6" borderId="0" xfId="0" applyFill="1" applyAlignment="1">
      <alignment vertical="center"/>
    </xf>
    <xf numFmtId="0" fontId="40" fillId="4" borderId="0" xfId="0" applyFont="1" applyFill="1" applyAlignment="1">
      <alignment vertical="center"/>
    </xf>
    <xf numFmtId="0" fontId="3" fillId="0" borderId="0" xfId="0" applyFont="1" applyAlignment="1">
      <alignment horizontal="left" vertical="center" wrapText="1"/>
    </xf>
    <xf numFmtId="0" fontId="20" fillId="4" borderId="0" xfId="1" applyNumberFormat="1" applyFont="1" applyFill="1" applyBorder="1" applyAlignment="1">
      <alignment vertical="center"/>
    </xf>
    <xf numFmtId="0" fontId="0" fillId="6" borderId="21" xfId="1" applyNumberFormat="1" applyFont="1" applyFill="1" applyBorder="1" applyAlignment="1">
      <alignment horizontal="left" vertical="center"/>
    </xf>
    <xf numFmtId="0" fontId="0" fillId="6" borderId="22" xfId="1" applyNumberFormat="1" applyFont="1" applyFill="1" applyBorder="1" applyAlignment="1">
      <alignment horizontal="left" vertical="center"/>
    </xf>
    <xf numFmtId="0" fontId="0" fillId="6" borderId="23" xfId="1" applyNumberFormat="1" applyFont="1" applyFill="1" applyBorder="1" applyAlignment="1">
      <alignment horizontal="left" vertical="center"/>
    </xf>
    <xf numFmtId="166" fontId="0" fillId="0" borderId="0" xfId="1" applyNumberFormat="1" applyFont="1" applyFill="1" applyBorder="1" applyAlignment="1">
      <alignment horizontal="center" vertical="center"/>
    </xf>
    <xf numFmtId="0" fontId="3" fillId="0" borderId="0" xfId="0" applyFont="1" applyAlignment="1">
      <alignment horizontal="left" vertical="center" wrapText="1"/>
    </xf>
    <xf numFmtId="166" fontId="0" fillId="0" borderId="0" xfId="1" applyNumberFormat="1" applyFont="1" applyFill="1" applyBorder="1" applyAlignment="1">
      <alignment horizontal="center" vertical="center"/>
    </xf>
    <xf numFmtId="166" fontId="6" fillId="0" borderId="0" xfId="1" applyNumberFormat="1" applyFont="1" applyFill="1" applyBorder="1" applyAlignment="1">
      <alignment horizontal="center" vertical="center"/>
    </xf>
    <xf numFmtId="0" fontId="3" fillId="0" borderId="0" xfId="0" applyFont="1" applyAlignment="1">
      <alignment horizontal="left" vertical="center" wrapText="1"/>
    </xf>
    <xf numFmtId="0" fontId="20" fillId="0" borderId="0" xfId="0" applyFont="1" applyFill="1" applyBorder="1" applyAlignment="1">
      <alignment horizontal="center" vertical="center"/>
    </xf>
    <xf numFmtId="166" fontId="2" fillId="0" borderId="0" xfId="1" applyNumberFormat="1" applyFont="1" applyFill="1" applyBorder="1" applyAlignment="1">
      <alignment horizontal="center" vertical="center"/>
    </xf>
    <xf numFmtId="0" fontId="24" fillId="0" borderId="0" xfId="0" applyFont="1" applyBorder="1" applyAlignment="1">
      <alignment vertical="center"/>
    </xf>
    <xf numFmtId="0" fontId="0" fillId="0" borderId="0" xfId="0" applyBorder="1" applyAlignment="1">
      <alignment vertical="center"/>
    </xf>
    <xf numFmtId="0" fontId="4" fillId="0" borderId="0" xfId="0" applyFont="1" applyFill="1" applyBorder="1" applyAlignment="1">
      <alignment vertical="center"/>
    </xf>
    <xf numFmtId="0" fontId="3" fillId="0" borderId="0" xfId="0" applyFont="1" applyBorder="1" applyAlignment="1">
      <alignment vertical="center"/>
    </xf>
    <xf numFmtId="0" fontId="23" fillId="0" borderId="15" xfId="0" applyFont="1" applyFill="1" applyBorder="1" applyAlignment="1">
      <alignment vertical="center"/>
    </xf>
    <xf numFmtId="0" fontId="0" fillId="0" borderId="16" xfId="0" applyFont="1" applyBorder="1" applyAlignment="1">
      <alignment vertical="center"/>
    </xf>
    <xf numFmtId="0" fontId="23" fillId="0" borderId="17" xfId="0" applyFont="1" applyFill="1" applyBorder="1" applyAlignment="1">
      <alignment vertical="center"/>
    </xf>
    <xf numFmtId="0" fontId="4" fillId="0" borderId="0" xfId="0" applyFont="1" applyBorder="1" applyAlignment="1">
      <alignment vertical="center"/>
    </xf>
    <xf numFmtId="166" fontId="0" fillId="0" borderId="0" xfId="1" applyNumberFormat="1" applyFont="1" applyFill="1" applyBorder="1" applyAlignment="1">
      <alignment horizontal="center" vertical="center"/>
    </xf>
    <xf numFmtId="166" fontId="36" fillId="0" borderId="0" xfId="1" applyNumberFormat="1" applyFont="1" applyFill="1" applyBorder="1" applyAlignment="1">
      <alignment horizontal="center" vertical="center"/>
    </xf>
    <xf numFmtId="166" fontId="36" fillId="0" borderId="0" xfId="1" applyNumberFormat="1" applyFont="1" applyFill="1" applyBorder="1" applyAlignment="1">
      <alignment horizontal="center" vertical="center"/>
    </xf>
    <xf numFmtId="0" fontId="11" fillId="0" borderId="0" xfId="0" applyFont="1" applyAlignment="1">
      <alignment vertical="center"/>
    </xf>
    <xf numFmtId="0" fontId="3" fillId="0" borderId="0" xfId="0" applyFont="1" applyAlignment="1">
      <alignment horizontal="left" vertical="center" wrapText="1"/>
    </xf>
    <xf numFmtId="166" fontId="2" fillId="0" borderId="0" xfId="1" applyNumberFormat="1" applyFont="1" applyFill="1" applyBorder="1" applyAlignment="1">
      <alignment horizontal="center" vertical="center"/>
    </xf>
    <xf numFmtId="0" fontId="3" fillId="0" borderId="0" xfId="0" applyFont="1" applyAlignment="1">
      <alignment horizontal="left" vertical="center" wrapText="1"/>
    </xf>
    <xf numFmtId="166" fontId="0" fillId="0" borderId="0" xfId="1" applyNumberFormat="1" applyFont="1" applyFill="1" applyBorder="1" applyAlignment="1">
      <alignment horizontal="center" vertical="center"/>
    </xf>
    <xf numFmtId="166" fontId="2" fillId="0" borderId="0" xfId="1" applyNumberFormat="1" applyFont="1" applyFill="1" applyBorder="1" applyAlignment="1">
      <alignment horizontal="center" vertical="center"/>
    </xf>
    <xf numFmtId="166" fontId="6" fillId="0" borderId="0" xfId="1" applyNumberFormat="1" applyFont="1" applyFill="1" applyBorder="1" applyAlignment="1">
      <alignment horizontal="center" vertical="center"/>
    </xf>
    <xf numFmtId="0" fontId="42" fillId="0" borderId="0" xfId="0" applyFont="1" applyAlignment="1">
      <alignment vertical="center"/>
    </xf>
    <xf numFmtId="166" fontId="0" fillId="0" borderId="0" xfId="1" applyNumberFormat="1" applyFont="1" applyFill="1" applyBorder="1" applyAlignment="1">
      <alignment horizontal="center" vertical="center"/>
    </xf>
    <xf numFmtId="0" fontId="3" fillId="0" borderId="0" xfId="0" applyFont="1" applyAlignment="1">
      <alignment horizontal="left" vertical="center" wrapText="1"/>
    </xf>
    <xf numFmtId="0" fontId="6" fillId="0" borderId="0" xfId="0" applyFont="1" applyAlignment="1">
      <alignment vertical="center"/>
    </xf>
    <xf numFmtId="166" fontId="23" fillId="0" borderId="0" xfId="1" applyNumberFormat="1" applyFont="1" applyFill="1" applyBorder="1" applyAlignment="1">
      <alignment horizontal="center" vertical="center"/>
    </xf>
    <xf numFmtId="166" fontId="0" fillId="0" borderId="0" xfId="1" applyNumberFormat="1" applyFont="1" applyFill="1" applyBorder="1" applyAlignment="1">
      <alignment horizontal="center" vertical="center"/>
    </xf>
    <xf numFmtId="0" fontId="13" fillId="0" borderId="0" xfId="0" applyFont="1" applyFill="1" applyBorder="1" applyAlignment="1">
      <alignment vertical="center"/>
    </xf>
    <xf numFmtId="0" fontId="25" fillId="0" borderId="0" xfId="0" applyFont="1" applyBorder="1" applyAlignment="1">
      <alignment vertical="center"/>
    </xf>
    <xf numFmtId="0" fontId="2" fillId="0" borderId="0" xfId="0" applyFont="1" applyFill="1" applyBorder="1" applyAlignment="1">
      <alignment vertical="center"/>
    </xf>
    <xf numFmtId="0" fontId="0" fillId="0" borderId="0" xfId="0" applyFill="1"/>
    <xf numFmtId="166" fontId="0" fillId="0" borderId="0" xfId="1" applyNumberFormat="1" applyFont="1" applyFill="1" applyBorder="1" applyAlignment="1">
      <alignment horizontal="center" vertical="center"/>
    </xf>
    <xf numFmtId="166" fontId="36" fillId="0" borderId="0" xfId="1" applyNumberFormat="1" applyFont="1" applyFill="1" applyBorder="1" applyAlignment="1">
      <alignment horizontal="center" vertical="center"/>
    </xf>
    <xf numFmtId="0" fontId="0" fillId="0" borderId="0" xfId="0" applyFill="1" applyAlignment="1">
      <alignment vertical="center"/>
    </xf>
    <xf numFmtId="0" fontId="20" fillId="0" borderId="0" xfId="0" quotePrefix="1" applyFont="1" applyFill="1" applyBorder="1" applyAlignment="1">
      <alignment horizontal="left" vertical="center"/>
    </xf>
    <xf numFmtId="1" fontId="3" fillId="0" borderId="0" xfId="1" quotePrefix="1" applyNumberFormat="1" applyFont="1" applyFill="1" applyBorder="1" applyAlignment="1">
      <alignment horizontal="left" vertical="center"/>
    </xf>
    <xf numFmtId="0" fontId="0" fillId="0" borderId="0" xfId="0" applyAlignment="1">
      <alignment horizontal="center" vertical="center"/>
    </xf>
    <xf numFmtId="0" fontId="0" fillId="0" borderId="9" xfId="0" applyBorder="1" applyAlignment="1">
      <alignment horizontal="center" vertical="center"/>
    </xf>
    <xf numFmtId="0" fontId="0" fillId="0" borderId="0" xfId="0" applyAlignment="1">
      <alignment horizontal="center"/>
    </xf>
    <xf numFmtId="0" fontId="6" fillId="0" borderId="0" xfId="0" applyFont="1"/>
    <xf numFmtId="172" fontId="0" fillId="0" borderId="0" xfId="10" applyFont="1"/>
    <xf numFmtId="0" fontId="0" fillId="0" borderId="12" xfId="0" applyFont="1" applyBorder="1"/>
    <xf numFmtId="172" fontId="2" fillId="0" borderId="12" xfId="10" applyFont="1" applyBorder="1"/>
    <xf numFmtId="0" fontId="0" fillId="0" borderId="12" xfId="0" applyFill="1" applyBorder="1" applyAlignment="1">
      <alignment vertical="center"/>
    </xf>
    <xf numFmtId="0" fontId="0" fillId="2" borderId="12" xfId="0" applyFill="1" applyBorder="1" applyAlignment="1">
      <alignment vertical="center"/>
    </xf>
    <xf numFmtId="0" fontId="0" fillId="6" borderId="12" xfId="0" applyFill="1" applyBorder="1" applyAlignment="1">
      <alignment vertical="center"/>
    </xf>
    <xf numFmtId="0" fontId="0" fillId="0" borderId="12" xfId="0" applyBorder="1" applyAlignment="1">
      <alignment vertical="center"/>
    </xf>
    <xf numFmtId="41" fontId="0" fillId="0" borderId="12" xfId="4" quotePrefix="1" applyFont="1" applyBorder="1" applyAlignment="1">
      <alignment vertical="center"/>
    </xf>
    <xf numFmtId="172" fontId="0" fillId="0" borderId="12" xfId="10" applyFont="1" applyBorder="1"/>
    <xf numFmtId="0" fontId="0" fillId="6" borderId="12" xfId="0" applyFill="1" applyBorder="1"/>
    <xf numFmtId="41" fontId="0" fillId="0" borderId="12" xfId="4" applyFont="1" applyBorder="1"/>
    <xf numFmtId="0" fontId="0" fillId="0" borderId="0" xfId="0" applyBorder="1"/>
    <xf numFmtId="172" fontId="0" fillId="0" borderId="0" xfId="10" applyFont="1" applyBorder="1"/>
    <xf numFmtId="41" fontId="0" fillId="0" borderId="0" xfId="4" applyFont="1" applyAlignment="1">
      <alignment vertical="center"/>
    </xf>
    <xf numFmtId="41" fontId="0" fillId="0" borderId="13" xfId="4" applyFont="1" applyBorder="1"/>
    <xf numFmtId="41" fontId="2" fillId="0" borderId="35" xfId="4" applyFont="1" applyBorder="1" applyAlignment="1">
      <alignment vertical="center"/>
    </xf>
    <xf numFmtId="172" fontId="2" fillId="0" borderId="0" xfId="10" applyFont="1"/>
    <xf numFmtId="0" fontId="2" fillId="0" borderId="12" xfId="0" applyFont="1" applyBorder="1" applyAlignment="1">
      <alignment horizontal="center" vertical="center"/>
    </xf>
    <xf numFmtId="172" fontId="2" fillId="0" borderId="12" xfId="10" applyFont="1" applyBorder="1" applyAlignment="1">
      <alignment horizontal="center" vertical="center"/>
    </xf>
    <xf numFmtId="0" fontId="2" fillId="0" borderId="0" xfId="0" applyFont="1" applyAlignment="1">
      <alignment horizontal="center" vertical="center"/>
    </xf>
    <xf numFmtId="172" fontId="2" fillId="0" borderId="0" xfId="10" applyFont="1" applyFill="1" applyBorder="1" applyAlignment="1">
      <alignment horizontal="center" vertical="center"/>
    </xf>
    <xf numFmtId="41" fontId="0" fillId="0" borderId="13" xfId="4" quotePrefix="1" applyFont="1" applyBorder="1" applyAlignment="1">
      <alignment vertical="center"/>
    </xf>
    <xf numFmtId="41" fontId="2" fillId="0" borderId="35" xfId="0" applyNumberFormat="1" applyFont="1" applyBorder="1"/>
    <xf numFmtId="172" fontId="2" fillId="0" borderId="0" xfId="10" applyFont="1" applyBorder="1"/>
    <xf numFmtId="0" fontId="2" fillId="0" borderId="12" xfId="0" applyFont="1" applyFill="1" applyBorder="1" applyAlignment="1">
      <alignment horizontal="center" vertical="center"/>
    </xf>
    <xf numFmtId="172" fontId="2" fillId="0" borderId="12" xfId="10" applyFont="1" applyFill="1" applyBorder="1" applyAlignment="1">
      <alignment horizontal="center" vertical="center"/>
    </xf>
    <xf numFmtId="41" fontId="0" fillId="0" borderId="0" xfId="4" quotePrefix="1" applyFont="1" applyAlignment="1">
      <alignment vertical="center"/>
    </xf>
    <xf numFmtId="0" fontId="0" fillId="0" borderId="0" xfId="0" applyAlignment="1">
      <alignment horizontal="right"/>
    </xf>
    <xf numFmtId="0" fontId="6" fillId="0" borderId="12" xfId="0" applyFont="1" applyBorder="1" applyAlignment="1">
      <alignment horizontal="center" vertical="center"/>
    </xf>
    <xf numFmtId="0" fontId="6" fillId="0" borderId="12" xfId="0" applyFont="1" applyBorder="1" applyAlignment="1">
      <alignment horizontal="center"/>
    </xf>
    <xf numFmtId="0" fontId="0" fillId="0" borderId="12" xfId="0" applyBorder="1" applyAlignment="1">
      <alignment horizontal="center" vertical="center"/>
    </xf>
    <xf numFmtId="9" fontId="0" fillId="0" borderId="12" xfId="0" applyNumberFormat="1" applyBorder="1" applyAlignment="1">
      <alignment horizontal="right"/>
    </xf>
    <xf numFmtId="0" fontId="0" fillId="0" borderId="12" xfId="0" applyBorder="1" applyAlignment="1">
      <alignment horizontal="right"/>
    </xf>
    <xf numFmtId="172" fontId="0" fillId="0" borderId="12" xfId="10" applyFont="1" applyBorder="1" applyAlignment="1">
      <alignment horizontal="right"/>
    </xf>
    <xf numFmtId="172" fontId="0" fillId="0" borderId="13" xfId="10" applyFont="1" applyBorder="1" applyAlignment="1">
      <alignment horizontal="right"/>
    </xf>
    <xf numFmtId="0" fontId="2" fillId="0" borderId="45" xfId="0" applyFont="1" applyBorder="1"/>
    <xf numFmtId="0" fontId="2" fillId="0" borderId="46" xfId="0" applyFont="1" applyBorder="1"/>
    <xf numFmtId="0" fontId="2" fillId="0" borderId="47" xfId="0" applyFont="1" applyBorder="1"/>
    <xf numFmtId="0" fontId="2" fillId="0" borderId="48" xfId="0" applyFont="1" applyBorder="1"/>
    <xf numFmtId="0" fontId="2" fillId="0" borderId="49" xfId="0" applyFont="1" applyBorder="1"/>
    <xf numFmtId="0" fontId="0" fillId="0" borderId="14" xfId="0" applyBorder="1"/>
    <xf numFmtId="0" fontId="0" fillId="0" borderId="14" xfId="0" applyBorder="1" applyAlignment="1">
      <alignment horizontal="right"/>
    </xf>
    <xf numFmtId="167" fontId="0" fillId="0" borderId="12" xfId="1" applyNumberFormat="1" applyFont="1" applyBorder="1" applyAlignment="1">
      <alignment horizontal="right"/>
    </xf>
    <xf numFmtId="0" fontId="0" fillId="0" borderId="0" xfId="0" applyBorder="1" applyAlignment="1">
      <alignment horizontal="center" vertical="center"/>
    </xf>
    <xf numFmtId="167" fontId="0" fillId="0" borderId="0" xfId="1" applyNumberFormat="1" applyFont="1" applyBorder="1" applyAlignment="1">
      <alignment horizontal="right"/>
    </xf>
    <xf numFmtId="0" fontId="0" fillId="0" borderId="0" xfId="0" applyBorder="1" applyAlignment="1">
      <alignment horizontal="center"/>
    </xf>
    <xf numFmtId="166" fontId="2" fillId="0" borderId="0" xfId="1" applyNumberFormat="1" applyFont="1" applyFill="1" applyBorder="1" applyAlignment="1">
      <alignment horizontal="center" vertical="center"/>
    </xf>
    <xf numFmtId="166" fontId="0" fillId="0" borderId="0" xfId="1" applyNumberFormat="1" applyFont="1" applyFill="1" applyBorder="1" applyAlignment="1">
      <alignment horizontal="center" vertical="center"/>
    </xf>
    <xf numFmtId="0" fontId="3" fillId="0" borderId="0" xfId="0" applyFont="1" applyAlignment="1">
      <alignment horizontal="left" vertical="center" wrapText="1"/>
    </xf>
    <xf numFmtId="0" fontId="2" fillId="2" borderId="0" xfId="0" applyFont="1" applyFill="1" applyBorder="1" applyAlignment="1">
      <alignment vertical="center"/>
    </xf>
    <xf numFmtId="0" fontId="0" fillId="2" borderId="0" xfId="0" applyFill="1" applyBorder="1" applyAlignment="1">
      <alignment vertical="center"/>
    </xf>
    <xf numFmtId="0" fontId="0" fillId="6" borderId="21" xfId="1" applyNumberFormat="1" applyFont="1" applyFill="1" applyBorder="1" applyAlignment="1">
      <alignment horizontal="left" vertical="center"/>
    </xf>
    <xf numFmtId="0" fontId="0" fillId="6" borderId="22" xfId="1" applyNumberFormat="1" applyFont="1" applyFill="1" applyBorder="1" applyAlignment="1">
      <alignment horizontal="left" vertical="center"/>
    </xf>
    <xf numFmtId="0" fontId="0" fillId="6" borderId="23" xfId="1" applyNumberFormat="1" applyFont="1" applyFill="1" applyBorder="1" applyAlignment="1">
      <alignment horizontal="left" vertical="center"/>
    </xf>
    <xf numFmtId="0" fontId="3" fillId="0" borderId="0" xfId="0" applyFont="1" applyAlignment="1">
      <alignment horizontal="left" vertical="center" wrapText="1"/>
    </xf>
    <xf numFmtId="0" fontId="45" fillId="0" borderId="0" xfId="0" applyFont="1" applyAlignment="1">
      <alignment vertical="center"/>
    </xf>
    <xf numFmtId="0" fontId="46" fillId="3" borderId="14" xfId="0" applyFont="1" applyFill="1" applyBorder="1" applyAlignment="1">
      <alignment horizontal="center" vertical="center"/>
    </xf>
    <xf numFmtId="168" fontId="11" fillId="3" borderId="11" xfId="1" applyNumberFormat="1" applyFont="1" applyFill="1" applyBorder="1" applyAlignment="1">
      <alignment horizontal="center" vertical="center"/>
    </xf>
    <xf numFmtId="1" fontId="11" fillId="0" borderId="11" xfId="1" applyNumberFormat="1" applyFont="1" applyFill="1" applyBorder="1" applyAlignment="1">
      <alignment horizontal="center" vertical="center"/>
    </xf>
    <xf numFmtId="166" fontId="0" fillId="0" borderId="0" xfId="1" applyNumberFormat="1" applyFont="1" applyFill="1" applyBorder="1" applyAlignment="1">
      <alignment horizontal="center" vertical="center"/>
    </xf>
    <xf numFmtId="0" fontId="47" fillId="0" borderId="1" xfId="0" applyFont="1" applyBorder="1" applyAlignment="1">
      <alignment horizontal="left" vertical="center"/>
    </xf>
    <xf numFmtId="0" fontId="47" fillId="0" borderId="2" xfId="0" applyFont="1" applyBorder="1" applyAlignment="1">
      <alignment horizontal="left" vertical="center"/>
    </xf>
    <xf numFmtId="0" fontId="47" fillId="0" borderId="3" xfId="0" applyFont="1" applyBorder="1" applyAlignment="1">
      <alignment horizontal="left" vertical="center"/>
    </xf>
    <xf numFmtId="0" fontId="47" fillId="0" borderId="4" xfId="0" applyFont="1" applyBorder="1" applyAlignment="1">
      <alignment horizontal="left" vertical="center"/>
    </xf>
    <xf numFmtId="0" fontId="47" fillId="0" borderId="0" xfId="0" applyFont="1" applyBorder="1" applyAlignment="1">
      <alignment horizontal="left" vertical="center"/>
    </xf>
    <xf numFmtId="0" fontId="47" fillId="0" borderId="5" xfId="0" applyFont="1" applyBorder="1" applyAlignment="1">
      <alignment horizontal="left" vertical="center"/>
    </xf>
    <xf numFmtId="0" fontId="47" fillId="0" borderId="6" xfId="0" applyFont="1" applyBorder="1" applyAlignment="1">
      <alignment horizontal="left" vertical="center"/>
    </xf>
    <xf numFmtId="0" fontId="47" fillId="0" borderId="7" xfId="0" applyFont="1" applyBorder="1" applyAlignment="1">
      <alignment horizontal="left" vertical="center"/>
    </xf>
    <xf numFmtId="0" fontId="47" fillId="0" borderId="8" xfId="0" applyFont="1" applyBorder="1" applyAlignment="1">
      <alignment horizontal="left" vertical="center"/>
    </xf>
    <xf numFmtId="49" fontId="0" fillId="3" borderId="9" xfId="0" applyNumberFormat="1" applyFill="1" applyBorder="1" applyAlignment="1">
      <alignment horizontal="center"/>
    </xf>
    <xf numFmtId="49" fontId="0" fillId="3" borderId="10" xfId="0" applyNumberFormat="1" applyFill="1" applyBorder="1" applyAlignment="1">
      <alignment horizontal="center"/>
    </xf>
    <xf numFmtId="49" fontId="0" fillId="3" borderId="11" xfId="0" applyNumberFormat="1" applyFill="1" applyBorder="1" applyAlignment="1">
      <alignment horizontal="center"/>
    </xf>
    <xf numFmtId="0" fontId="3" fillId="0" borderId="15" xfId="0" applyFont="1" applyBorder="1" applyAlignment="1">
      <alignment horizontal="left" vertical="center" wrapText="1"/>
    </xf>
    <xf numFmtId="0" fontId="3" fillId="0" borderId="16" xfId="0" applyFont="1" applyBorder="1" applyAlignment="1">
      <alignment horizontal="left" vertical="center" wrapText="1"/>
    </xf>
    <xf numFmtId="0" fontId="3" fillId="0" borderId="25" xfId="0" applyFont="1" applyBorder="1" applyAlignment="1">
      <alignment horizontal="left" vertical="center" wrapText="1"/>
    </xf>
    <xf numFmtId="0" fontId="3" fillId="0" borderId="17" xfId="0" applyFont="1" applyBorder="1" applyAlignment="1">
      <alignment horizontal="left" vertical="center" wrapText="1"/>
    </xf>
    <xf numFmtId="0" fontId="3" fillId="0" borderId="0" xfId="0" applyFont="1" applyAlignment="1">
      <alignment horizontal="left" vertical="center" wrapText="1"/>
    </xf>
    <xf numFmtId="0" fontId="3" fillId="0" borderId="18" xfId="0" applyFont="1" applyBorder="1" applyAlignment="1">
      <alignment horizontal="left" vertical="center" wrapText="1"/>
    </xf>
    <xf numFmtId="0" fontId="3" fillId="0" borderId="19" xfId="0" applyFont="1" applyBorder="1" applyAlignment="1">
      <alignment horizontal="left" vertical="center" wrapText="1"/>
    </xf>
    <xf numFmtId="0" fontId="3" fillId="0" borderId="20" xfId="0" applyFont="1" applyBorder="1" applyAlignment="1">
      <alignment horizontal="left" vertical="center" wrapText="1"/>
    </xf>
    <xf numFmtId="0" fontId="3" fillId="0" borderId="24" xfId="0" applyFont="1" applyBorder="1" applyAlignment="1">
      <alignment horizontal="left" vertical="center" wrapText="1"/>
    </xf>
    <xf numFmtId="0" fontId="2" fillId="4" borderId="21" xfId="0" applyFont="1" applyFill="1" applyBorder="1" applyAlignment="1">
      <alignment horizontal="left" vertical="center"/>
    </xf>
    <xf numFmtId="0" fontId="0" fillId="4" borderId="22" xfId="0" applyFill="1" applyBorder="1" applyAlignment="1">
      <alignment horizontal="left" vertical="center"/>
    </xf>
    <xf numFmtId="0" fontId="0" fillId="4" borderId="23" xfId="0" applyFill="1" applyBorder="1" applyAlignment="1">
      <alignment horizontal="left" vertical="center"/>
    </xf>
    <xf numFmtId="0" fontId="20" fillId="6" borderId="9" xfId="0" applyFont="1" applyFill="1" applyBorder="1" applyAlignment="1">
      <alignment horizontal="center" vertical="center"/>
    </xf>
    <xf numFmtId="0" fontId="20" fillId="6" borderId="10" xfId="0" applyFont="1" applyFill="1" applyBorder="1" applyAlignment="1">
      <alignment horizontal="center" vertical="center"/>
    </xf>
    <xf numFmtId="0" fontId="20" fillId="6" borderId="11" xfId="0" applyFont="1" applyFill="1" applyBorder="1" applyAlignment="1">
      <alignment horizontal="center" vertical="center"/>
    </xf>
    <xf numFmtId="14" fontId="0" fillId="3" borderId="9" xfId="0" applyNumberFormat="1" applyFill="1" applyBorder="1" applyAlignment="1">
      <alignment horizontal="center"/>
    </xf>
    <xf numFmtId="14" fontId="0" fillId="3" borderId="10" xfId="0" applyNumberFormat="1" applyFill="1" applyBorder="1" applyAlignment="1">
      <alignment horizontal="center"/>
    </xf>
    <xf numFmtId="14" fontId="0" fillId="3" borderId="11" xfId="0" applyNumberFormat="1" applyFill="1" applyBorder="1" applyAlignment="1">
      <alignment horizontal="center"/>
    </xf>
    <xf numFmtId="49" fontId="0" fillId="3" borderId="9" xfId="5" applyNumberFormat="1" applyFont="1" applyFill="1" applyBorder="1" applyAlignment="1">
      <alignment horizontal="right"/>
    </xf>
    <xf numFmtId="49" fontId="0" fillId="3" borderId="10" xfId="5" applyNumberFormat="1" applyFont="1" applyFill="1" applyBorder="1" applyAlignment="1">
      <alignment horizontal="right"/>
    </xf>
    <xf numFmtId="49" fontId="0" fillId="3" borderId="11" xfId="5" applyNumberFormat="1" applyFont="1" applyFill="1" applyBorder="1" applyAlignment="1">
      <alignment horizontal="right"/>
    </xf>
    <xf numFmtId="0" fontId="2" fillId="4" borderId="19" xfId="0" applyFont="1" applyFill="1" applyBorder="1" applyAlignment="1">
      <alignment horizontal="left" vertical="center"/>
    </xf>
    <xf numFmtId="0" fontId="0" fillId="4" borderId="20" xfId="0" applyFill="1" applyBorder="1" applyAlignment="1">
      <alignment horizontal="left" vertical="center"/>
    </xf>
    <xf numFmtId="0" fontId="0" fillId="4" borderId="24" xfId="0" applyFill="1" applyBorder="1" applyAlignment="1">
      <alignment horizontal="left" vertical="center"/>
    </xf>
    <xf numFmtId="0" fontId="2" fillId="6" borderId="15" xfId="0" applyFont="1" applyFill="1" applyBorder="1" applyAlignment="1">
      <alignment horizontal="center" vertical="center"/>
    </xf>
    <xf numFmtId="0" fontId="0" fillId="6" borderId="16" xfId="0" applyFill="1" applyBorder="1" applyAlignment="1">
      <alignment horizontal="center" vertical="center"/>
    </xf>
    <xf numFmtId="0" fontId="0" fillId="6" borderId="25" xfId="0" applyFill="1" applyBorder="1" applyAlignment="1">
      <alignment horizontal="center" vertical="center"/>
    </xf>
    <xf numFmtId="0" fontId="3" fillId="0" borderId="12" xfId="0" applyFont="1" applyBorder="1" applyAlignment="1">
      <alignment horizontal="center" vertical="center" wrapText="1"/>
    </xf>
    <xf numFmtId="167" fontId="3" fillId="0" borderId="9" xfId="1" applyNumberFormat="1" applyFont="1" applyFill="1" applyBorder="1" applyAlignment="1">
      <alignment horizontal="center" vertical="center" wrapText="1"/>
    </xf>
    <xf numFmtId="167" fontId="3" fillId="0" borderId="10" xfId="1" applyNumberFormat="1" applyFont="1" applyFill="1" applyBorder="1" applyAlignment="1">
      <alignment horizontal="center" vertical="center" wrapText="1"/>
    </xf>
    <xf numFmtId="167" fontId="3" fillId="0" borderId="11" xfId="1" applyNumberFormat="1" applyFont="1" applyFill="1" applyBorder="1" applyAlignment="1">
      <alignment horizontal="center" vertical="center" wrapText="1"/>
    </xf>
    <xf numFmtId="0" fontId="20" fillId="2" borderId="9" xfId="0" applyFont="1" applyFill="1" applyBorder="1" applyAlignment="1">
      <alignment horizontal="center" vertical="center"/>
    </xf>
    <xf numFmtId="0" fontId="20" fillId="2" borderId="10" xfId="0" applyFont="1" applyFill="1" applyBorder="1" applyAlignment="1">
      <alignment horizontal="center" vertical="center"/>
    </xf>
    <xf numFmtId="0" fontId="20" fillId="2" borderId="11" xfId="0" applyFont="1" applyFill="1" applyBorder="1" applyAlignment="1">
      <alignment horizontal="center" vertical="center"/>
    </xf>
    <xf numFmtId="0" fontId="2" fillId="2" borderId="9"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40" fillId="0" borderId="9" xfId="0" applyFont="1" applyFill="1" applyBorder="1" applyAlignment="1">
      <alignment horizontal="center" vertical="center"/>
    </xf>
    <xf numFmtId="0" fontId="40" fillId="0" borderId="10" xfId="0" applyFont="1" applyFill="1" applyBorder="1" applyAlignment="1">
      <alignment horizontal="center" vertical="center"/>
    </xf>
    <xf numFmtId="0" fontId="40" fillId="0" borderId="11" xfId="0" applyFont="1" applyFill="1" applyBorder="1" applyAlignment="1">
      <alignment horizontal="center" vertical="center"/>
    </xf>
    <xf numFmtId="0" fontId="39" fillId="0" borderId="12" xfId="0" applyFont="1" applyFill="1" applyBorder="1" applyAlignment="1">
      <alignment horizontal="center" vertical="center"/>
    </xf>
    <xf numFmtId="166" fontId="11" fillId="0" borderId="9" xfId="1" applyNumberFormat="1" applyFont="1" applyFill="1" applyBorder="1" applyAlignment="1">
      <alignment horizontal="center" vertical="center"/>
    </xf>
    <xf numFmtId="166" fontId="11" fillId="0" borderId="10" xfId="1" applyNumberFormat="1" applyFont="1" applyFill="1" applyBorder="1" applyAlignment="1">
      <alignment horizontal="center" vertical="center"/>
    </xf>
    <xf numFmtId="166" fontId="11" fillId="0" borderId="11" xfId="1" applyNumberFormat="1" applyFont="1" applyFill="1" applyBorder="1" applyAlignment="1">
      <alignment horizontal="center" vertical="center"/>
    </xf>
    <xf numFmtId="167" fontId="3" fillId="0" borderId="12" xfId="1" applyNumberFormat="1" applyFont="1" applyFill="1" applyBorder="1" applyAlignment="1">
      <alignment horizontal="center" vertical="center" wrapText="1"/>
    </xf>
    <xf numFmtId="0" fontId="2" fillId="0" borderId="12" xfId="0" applyFont="1" applyBorder="1" applyAlignment="1">
      <alignment horizontal="center" vertical="center" wrapText="1"/>
    </xf>
    <xf numFmtId="167" fontId="2" fillId="0" borderId="12" xfId="0" applyNumberFormat="1" applyFont="1" applyBorder="1" applyAlignment="1">
      <alignment horizontal="center" vertical="center" wrapText="1"/>
    </xf>
    <xf numFmtId="0" fontId="19" fillId="2" borderId="12" xfId="0" applyFont="1" applyFill="1" applyBorder="1" applyAlignment="1">
      <alignment horizontal="center" vertical="center"/>
    </xf>
    <xf numFmtId="0" fontId="21" fillId="3" borderId="13" xfId="0" applyFont="1" applyFill="1" applyBorder="1" applyAlignment="1">
      <alignment horizontal="center" vertical="center"/>
    </xf>
    <xf numFmtId="0" fontId="2" fillId="3" borderId="9" xfId="0" applyFont="1" applyFill="1" applyBorder="1" applyAlignment="1">
      <alignment horizontal="center" vertical="center" wrapText="1"/>
    </xf>
    <xf numFmtId="0" fontId="2" fillId="3" borderId="10" xfId="0" applyFont="1" applyFill="1" applyBorder="1" applyAlignment="1">
      <alignment horizontal="center" vertical="center" wrapText="1"/>
    </xf>
    <xf numFmtId="0" fontId="2" fillId="3" borderId="11" xfId="0" applyFont="1" applyFill="1" applyBorder="1" applyAlignment="1">
      <alignment horizontal="center" vertical="center" wrapText="1"/>
    </xf>
    <xf numFmtId="0" fontId="20" fillId="0" borderId="14" xfId="0" applyFont="1" applyFill="1" applyBorder="1" applyAlignment="1">
      <alignment horizontal="center" vertical="center"/>
    </xf>
    <xf numFmtId="0" fontId="2" fillId="3" borderId="0" xfId="0" applyFont="1" applyFill="1" applyAlignment="1">
      <alignment horizontal="left"/>
    </xf>
    <xf numFmtId="37" fontId="2" fillId="4" borderId="9" xfId="0" applyNumberFormat="1" applyFont="1" applyFill="1" applyBorder="1" applyAlignment="1">
      <alignment horizontal="center"/>
    </xf>
    <xf numFmtId="37" fontId="2" fillId="4" borderId="10" xfId="0" applyNumberFormat="1" applyFont="1" applyFill="1" applyBorder="1" applyAlignment="1">
      <alignment horizontal="center"/>
    </xf>
    <xf numFmtId="37" fontId="2" fillId="4" borderId="11" xfId="0" applyNumberFormat="1" applyFont="1" applyFill="1" applyBorder="1" applyAlignment="1">
      <alignment horizontal="center"/>
    </xf>
    <xf numFmtId="0" fontId="2" fillId="4" borderId="9" xfId="0" applyFont="1" applyFill="1" applyBorder="1" applyAlignment="1">
      <alignment horizontal="center"/>
    </xf>
    <xf numFmtId="0" fontId="2" fillId="4" borderId="10" xfId="0" applyFont="1" applyFill="1" applyBorder="1" applyAlignment="1">
      <alignment horizontal="center"/>
    </xf>
    <xf numFmtId="0" fontId="2" fillId="4" borderId="11" xfId="0" applyFont="1" applyFill="1" applyBorder="1" applyAlignment="1">
      <alignment horizontal="center"/>
    </xf>
    <xf numFmtId="0" fontId="22" fillId="0" borderId="4" xfId="0" applyFont="1" applyBorder="1" applyAlignment="1">
      <alignment horizontal="center" vertical="center"/>
    </xf>
    <xf numFmtId="0" fontId="22" fillId="0" borderId="5" xfId="0" applyFont="1" applyBorder="1" applyAlignment="1">
      <alignment horizontal="center" vertical="center"/>
    </xf>
    <xf numFmtId="0" fontId="22" fillId="0" borderId="6" xfId="0" applyFont="1" applyBorder="1" applyAlignment="1">
      <alignment horizontal="center" vertical="center"/>
    </xf>
    <xf numFmtId="0" fontId="22" fillId="0" borderId="8" xfId="0" applyFont="1" applyBorder="1" applyAlignment="1">
      <alignment horizontal="center" vertical="center"/>
    </xf>
    <xf numFmtId="0" fontId="2" fillId="0" borderId="9" xfId="0" applyFont="1" applyBorder="1" applyAlignment="1">
      <alignment horizontal="center" vertical="center"/>
    </xf>
    <xf numFmtId="0" fontId="2" fillId="0" borderId="11" xfId="0" applyFont="1" applyBorder="1" applyAlignment="1">
      <alignment horizontal="center" vertical="center"/>
    </xf>
    <xf numFmtId="49" fontId="2" fillId="0" borderId="9" xfId="0" applyNumberFormat="1" applyFont="1" applyBorder="1" applyAlignment="1">
      <alignment horizontal="center" vertical="center"/>
    </xf>
    <xf numFmtId="49" fontId="2" fillId="0" borderId="10" xfId="0" applyNumberFormat="1" applyFont="1" applyBorder="1" applyAlignment="1">
      <alignment horizontal="center" vertical="center"/>
    </xf>
    <xf numFmtId="49" fontId="2" fillId="0" borderId="11" xfId="0" applyNumberFormat="1" applyFont="1" applyBorder="1" applyAlignment="1">
      <alignment horizontal="center" vertical="center"/>
    </xf>
    <xf numFmtId="166" fontId="23" fillId="4" borderId="0" xfId="1" applyNumberFormat="1" applyFont="1" applyFill="1" applyBorder="1" applyAlignment="1">
      <alignment horizontal="center" vertical="center"/>
    </xf>
    <xf numFmtId="166" fontId="6" fillId="4" borderId="0" xfId="1" applyNumberFormat="1" applyFont="1" applyFill="1" applyBorder="1" applyAlignment="1">
      <alignment horizontal="center" vertical="center"/>
    </xf>
    <xf numFmtId="166" fontId="6" fillId="0" borderId="0" xfId="1" applyNumberFormat="1" applyFont="1" applyFill="1" applyBorder="1" applyAlignment="1">
      <alignment horizontal="center" vertical="center"/>
    </xf>
    <xf numFmtId="0" fontId="26" fillId="0" borderId="9" xfId="0" applyFont="1" applyBorder="1" applyAlignment="1">
      <alignment horizontal="center" vertical="center"/>
    </xf>
    <xf numFmtId="0" fontId="26" fillId="0" borderId="10" xfId="0" applyFont="1" applyBorder="1" applyAlignment="1">
      <alignment horizontal="center" vertical="center"/>
    </xf>
    <xf numFmtId="0" fontId="26" fillId="0" borderId="11" xfId="0" applyFont="1" applyBorder="1" applyAlignment="1">
      <alignment horizontal="center" vertical="center"/>
    </xf>
    <xf numFmtId="0" fontId="6" fillId="0" borderId="9" xfId="0" applyFont="1" applyBorder="1" applyAlignment="1">
      <alignment horizontal="center" vertical="center"/>
    </xf>
    <xf numFmtId="0" fontId="6" fillId="0" borderId="11" xfId="0" applyFont="1" applyBorder="1" applyAlignment="1">
      <alignment horizontal="center" vertical="center"/>
    </xf>
    <xf numFmtId="0" fontId="6" fillId="0" borderId="10" xfId="0" applyFont="1" applyBorder="1" applyAlignment="1">
      <alignment horizontal="center" vertical="center"/>
    </xf>
    <xf numFmtId="0" fontId="9" fillId="0" borderId="0" xfId="0" applyFont="1" applyAlignment="1">
      <alignment horizontal="center" vertical="center"/>
    </xf>
    <xf numFmtId="166" fontId="6" fillId="0" borderId="9" xfId="1" applyNumberFormat="1" applyFont="1" applyFill="1" applyBorder="1" applyAlignment="1">
      <alignment horizontal="center" vertical="center"/>
    </xf>
    <xf numFmtId="166" fontId="6" fillId="0" borderId="10" xfId="1" applyNumberFormat="1" applyFont="1" applyFill="1" applyBorder="1" applyAlignment="1">
      <alignment horizontal="center" vertical="center"/>
    </xf>
    <xf numFmtId="166" fontId="6" fillId="0" borderId="11" xfId="1" applyNumberFormat="1" applyFont="1" applyFill="1" applyBorder="1" applyAlignment="1">
      <alignment horizontal="center" vertical="center"/>
    </xf>
    <xf numFmtId="166" fontId="40" fillId="4" borderId="0" xfId="1" applyNumberFormat="1" applyFont="1" applyFill="1" applyBorder="1" applyAlignment="1">
      <alignment horizontal="center" vertical="center"/>
    </xf>
    <xf numFmtId="166" fontId="36" fillId="0" borderId="0" xfId="1" applyNumberFormat="1" applyFont="1" applyFill="1" applyBorder="1" applyAlignment="1">
      <alignment horizontal="center" vertical="center"/>
    </xf>
    <xf numFmtId="166" fontId="10" fillId="6" borderId="0" xfId="1" applyNumberFormat="1" applyFont="1" applyFill="1" applyBorder="1" applyAlignment="1">
      <alignment horizontal="center" vertical="center"/>
    </xf>
    <xf numFmtId="0" fontId="0" fillId="6" borderId="21" xfId="1" applyNumberFormat="1" applyFont="1" applyFill="1" applyBorder="1" applyAlignment="1">
      <alignment horizontal="left" vertical="center"/>
    </xf>
    <xf numFmtId="0" fontId="0" fillId="6" borderId="22" xfId="1" applyNumberFormat="1" applyFont="1" applyFill="1" applyBorder="1" applyAlignment="1">
      <alignment horizontal="left" vertical="center"/>
    </xf>
    <xf numFmtId="0" fontId="0" fillId="6" borderId="23" xfId="1" applyNumberFormat="1" applyFont="1" applyFill="1" applyBorder="1" applyAlignment="1">
      <alignment horizontal="left" vertical="center"/>
    </xf>
    <xf numFmtId="49" fontId="0" fillId="6" borderId="22" xfId="1" quotePrefix="1" applyNumberFormat="1" applyFont="1" applyFill="1" applyBorder="1" applyAlignment="1">
      <alignment horizontal="left" vertical="center"/>
    </xf>
    <xf numFmtId="49" fontId="0" fillId="6" borderId="23" xfId="1" quotePrefix="1" applyNumberFormat="1" applyFont="1" applyFill="1" applyBorder="1" applyAlignment="1">
      <alignment horizontal="left" vertical="center"/>
    </xf>
    <xf numFmtId="166" fontId="0" fillId="6" borderId="21" xfId="1" applyNumberFormat="1" applyFont="1" applyFill="1" applyBorder="1" applyAlignment="1">
      <alignment horizontal="left" vertical="center"/>
    </xf>
    <xf numFmtId="166" fontId="0" fillId="6" borderId="22" xfId="1" applyNumberFormat="1" applyFont="1" applyFill="1" applyBorder="1" applyAlignment="1">
      <alignment horizontal="left" vertical="center"/>
    </xf>
    <xf numFmtId="166" fontId="0" fillId="6" borderId="23" xfId="1" applyNumberFormat="1" applyFont="1" applyFill="1" applyBorder="1" applyAlignment="1">
      <alignment horizontal="left" vertical="center"/>
    </xf>
    <xf numFmtId="2" fontId="2" fillId="7" borderId="1" xfId="0" applyNumberFormat="1" applyFont="1" applyFill="1" applyBorder="1" applyAlignment="1">
      <alignment horizontal="center" vertical="center"/>
    </xf>
    <xf numFmtId="2" fontId="2" fillId="7" borderId="3" xfId="0" applyNumberFormat="1" applyFont="1" applyFill="1" applyBorder="1" applyAlignment="1">
      <alignment horizontal="center" vertical="center"/>
    </xf>
    <xf numFmtId="2" fontId="2" fillId="7" borderId="6" xfId="0" applyNumberFormat="1" applyFont="1" applyFill="1" applyBorder="1" applyAlignment="1">
      <alignment horizontal="center" vertical="center"/>
    </xf>
    <xf numFmtId="2" fontId="2" fillId="7" borderId="8" xfId="0" applyNumberFormat="1" applyFont="1" applyFill="1" applyBorder="1" applyAlignment="1">
      <alignment horizontal="center" vertical="center"/>
    </xf>
    <xf numFmtId="166" fontId="0" fillId="3" borderId="0" xfId="0" applyNumberFormat="1" applyFill="1" applyAlignment="1">
      <alignment horizontal="center" vertical="center"/>
    </xf>
    <xf numFmtId="0" fontId="0" fillId="3" borderId="0" xfId="0" applyFill="1" applyAlignment="1">
      <alignment horizontal="center" vertical="center"/>
    </xf>
    <xf numFmtId="166" fontId="1" fillId="0" borderId="13" xfId="1" applyNumberFormat="1" applyFont="1" applyFill="1" applyBorder="1" applyAlignment="1">
      <alignment horizontal="center" vertical="center"/>
    </xf>
    <xf numFmtId="166" fontId="2" fillId="0" borderId="31" xfId="1" applyNumberFormat="1" applyFont="1" applyFill="1" applyBorder="1" applyAlignment="1">
      <alignment horizontal="center" vertical="center"/>
    </xf>
    <xf numFmtId="166" fontId="2" fillId="0" borderId="32" xfId="1" applyNumberFormat="1" applyFont="1" applyFill="1" applyBorder="1" applyAlignment="1">
      <alignment horizontal="center" vertical="center"/>
    </xf>
    <xf numFmtId="0" fontId="0" fillId="0" borderId="0" xfId="0" applyAlignment="1">
      <alignment horizontal="center" vertical="center"/>
    </xf>
    <xf numFmtId="0" fontId="10" fillId="0" borderId="19" xfId="0" applyFont="1" applyBorder="1" applyAlignment="1">
      <alignment horizontal="center" vertical="center"/>
    </xf>
    <xf numFmtId="0" fontId="10" fillId="0" borderId="20" xfId="0" applyFont="1" applyBorder="1" applyAlignment="1">
      <alignment horizontal="center" vertical="center"/>
    </xf>
    <xf numFmtId="0" fontId="10" fillId="0" borderId="24" xfId="0" applyFont="1" applyBorder="1" applyAlignment="1">
      <alignment horizontal="center" vertical="center"/>
    </xf>
    <xf numFmtId="0" fontId="34" fillId="9" borderId="9" xfId="0" applyFont="1" applyFill="1" applyBorder="1" applyAlignment="1">
      <alignment horizontal="center" vertical="center" wrapText="1"/>
    </xf>
    <xf numFmtId="0" fontId="34" fillId="9" borderId="10" xfId="0" applyFont="1" applyFill="1" applyBorder="1" applyAlignment="1">
      <alignment horizontal="center" vertical="center" wrapText="1"/>
    </xf>
    <xf numFmtId="0" fontId="34" fillId="9" borderId="11" xfId="0" applyFont="1" applyFill="1" applyBorder="1" applyAlignment="1">
      <alignment horizontal="center" vertical="center" wrapText="1"/>
    </xf>
    <xf numFmtId="0" fontId="20" fillId="4" borderId="0" xfId="1" applyNumberFormat="1" applyFont="1" applyFill="1" applyBorder="1" applyAlignment="1">
      <alignment horizontal="center" vertical="center"/>
    </xf>
    <xf numFmtId="166" fontId="2" fillId="7" borderId="0" xfId="1" applyNumberFormat="1" applyFont="1" applyFill="1" applyBorder="1" applyAlignment="1">
      <alignment horizontal="center" vertical="center"/>
    </xf>
    <xf numFmtId="166" fontId="0" fillId="0" borderId="0" xfId="1" applyNumberFormat="1" applyFont="1" applyFill="1" applyBorder="1" applyAlignment="1">
      <alignment horizontal="center" vertical="center"/>
    </xf>
    <xf numFmtId="171" fontId="0" fillId="0" borderId="0" xfId="1" applyNumberFormat="1" applyFont="1" applyFill="1" applyBorder="1" applyAlignment="1">
      <alignment horizontal="center" vertical="center"/>
    </xf>
    <xf numFmtId="0" fontId="20" fillId="4" borderId="2" xfId="0" applyFont="1" applyFill="1" applyBorder="1" applyAlignment="1">
      <alignment horizontal="center" vertical="center"/>
    </xf>
    <xf numFmtId="0" fontId="20" fillId="4" borderId="3" xfId="0" applyFont="1" applyFill="1" applyBorder="1" applyAlignment="1">
      <alignment horizontal="center" vertical="center"/>
    </xf>
    <xf numFmtId="166" fontId="2" fillId="6" borderId="9" xfId="1" applyNumberFormat="1" applyFont="1" applyFill="1" applyBorder="1" applyAlignment="1">
      <alignment horizontal="center" vertical="center"/>
    </xf>
    <xf numFmtId="166" fontId="2" fillId="6" borderId="10" xfId="1" applyNumberFormat="1" applyFont="1" applyFill="1" applyBorder="1" applyAlignment="1">
      <alignment horizontal="center" vertical="center"/>
    </xf>
    <xf numFmtId="166" fontId="2" fillId="6" borderId="11" xfId="1" applyNumberFormat="1" applyFont="1" applyFill="1" applyBorder="1" applyAlignment="1">
      <alignment horizontal="center" vertical="center"/>
    </xf>
    <xf numFmtId="166" fontId="2" fillId="6" borderId="0" xfId="1" applyNumberFormat="1" applyFont="1" applyFill="1" applyBorder="1" applyAlignment="1">
      <alignment horizontal="center" vertical="center"/>
    </xf>
    <xf numFmtId="1" fontId="0" fillId="0" borderId="0" xfId="1" applyNumberFormat="1" applyFont="1" applyFill="1" applyBorder="1" applyAlignment="1">
      <alignment horizontal="right" vertical="center"/>
    </xf>
    <xf numFmtId="166" fontId="10" fillId="7" borderId="0" xfId="1" applyNumberFormat="1" applyFont="1" applyFill="1" applyBorder="1" applyAlignment="1">
      <alignment horizontal="center" vertical="center"/>
    </xf>
    <xf numFmtId="164" fontId="11" fillId="0" borderId="0" xfId="3" applyFont="1" applyFill="1" applyBorder="1" applyAlignment="1">
      <alignment horizontal="center" vertical="center"/>
    </xf>
    <xf numFmtId="166" fontId="37" fillId="0" borderId="14" xfId="1" applyNumberFormat="1" applyFont="1" applyFill="1" applyBorder="1" applyAlignment="1">
      <alignment horizontal="center" vertical="center"/>
    </xf>
    <xf numFmtId="166" fontId="2" fillId="7" borderId="10" xfId="1" applyNumberFormat="1" applyFont="1" applyFill="1" applyBorder="1" applyAlignment="1">
      <alignment horizontal="center" vertical="center"/>
    </xf>
    <xf numFmtId="166" fontId="2" fillId="7" borderId="11" xfId="1" applyNumberFormat="1" applyFont="1" applyFill="1" applyBorder="1" applyAlignment="1">
      <alignment horizontal="center" vertical="center"/>
    </xf>
    <xf numFmtId="0" fontId="2" fillId="4" borderId="9" xfId="0" applyFont="1" applyFill="1" applyBorder="1" applyAlignment="1">
      <alignment horizontal="center" vertical="center"/>
    </xf>
    <xf numFmtId="0" fontId="2" fillId="4" borderId="10" xfId="0" applyFont="1" applyFill="1" applyBorder="1" applyAlignment="1">
      <alignment horizontal="center" vertical="center"/>
    </xf>
    <xf numFmtId="0" fontId="2" fillId="4" borderId="11" xfId="0" applyFont="1" applyFill="1" applyBorder="1" applyAlignment="1">
      <alignment horizontal="center" vertical="center"/>
    </xf>
    <xf numFmtId="166" fontId="0" fillId="3" borderId="7" xfId="0" applyNumberFormat="1" applyFill="1" applyBorder="1" applyAlignment="1">
      <alignment horizontal="center" vertical="center"/>
    </xf>
    <xf numFmtId="0" fontId="0" fillId="3" borderId="7" xfId="0" applyFill="1" applyBorder="1" applyAlignment="1">
      <alignment horizontal="center" vertical="center"/>
    </xf>
    <xf numFmtId="166" fontId="11" fillId="3" borderId="14" xfId="1" applyNumberFormat="1" applyFont="1" applyFill="1" applyBorder="1" applyAlignment="1">
      <alignment horizontal="center" vertical="center"/>
    </xf>
    <xf numFmtId="166" fontId="2" fillId="0" borderId="0" xfId="1" applyNumberFormat="1" applyFont="1" applyFill="1" applyBorder="1" applyAlignment="1">
      <alignment horizontal="center" vertical="center"/>
    </xf>
    <xf numFmtId="0" fontId="15" fillId="6" borderId="12" xfId="0" applyFont="1" applyFill="1" applyBorder="1" applyAlignment="1">
      <alignment horizontal="center" vertical="center" wrapText="1"/>
    </xf>
    <xf numFmtId="169" fontId="2" fillId="6" borderId="12" xfId="0" applyNumberFormat="1" applyFont="1" applyFill="1" applyBorder="1" applyAlignment="1">
      <alignment horizontal="center" vertical="center" wrapText="1"/>
    </xf>
    <xf numFmtId="0" fontId="40" fillId="6" borderId="9" xfId="0" applyFont="1" applyFill="1" applyBorder="1" applyAlignment="1">
      <alignment horizontal="center" vertical="center"/>
    </xf>
    <xf numFmtId="0" fontId="40" fillId="6" borderId="10" xfId="0" applyFont="1" applyFill="1" applyBorder="1" applyAlignment="1">
      <alignment horizontal="center" vertical="center"/>
    </xf>
    <xf numFmtId="0" fontId="40" fillId="6" borderId="11" xfId="0" applyFont="1" applyFill="1" applyBorder="1" applyAlignment="1">
      <alignment horizontal="center" vertical="center"/>
    </xf>
    <xf numFmtId="0" fontId="39" fillId="6" borderId="12" xfId="0" applyFont="1" applyFill="1" applyBorder="1" applyAlignment="1">
      <alignment horizontal="center" vertical="center"/>
    </xf>
    <xf numFmtId="166" fontId="11" fillId="6" borderId="9" xfId="1" applyNumberFormat="1" applyFont="1" applyFill="1" applyBorder="1" applyAlignment="1">
      <alignment horizontal="center" vertical="center"/>
    </xf>
    <xf numFmtId="166" fontId="11" fillId="6" borderId="10" xfId="1" applyNumberFormat="1" applyFont="1" applyFill="1" applyBorder="1" applyAlignment="1">
      <alignment horizontal="center" vertical="center"/>
    </xf>
    <xf numFmtId="166" fontId="11" fillId="6" borderId="11" xfId="1" applyNumberFormat="1" applyFont="1" applyFill="1" applyBorder="1" applyAlignment="1">
      <alignment horizontal="center" vertical="center"/>
    </xf>
    <xf numFmtId="0" fontId="0" fillId="0" borderId="12" xfId="0" applyBorder="1" applyAlignment="1">
      <alignment horizontal="center"/>
    </xf>
    <xf numFmtId="0" fontId="0" fillId="0" borderId="9" xfId="0" applyBorder="1" applyAlignment="1">
      <alignment horizontal="center"/>
    </xf>
    <xf numFmtId="0" fontId="0" fillId="0" borderId="10" xfId="0" applyBorder="1" applyAlignment="1">
      <alignment horizontal="center"/>
    </xf>
    <xf numFmtId="0" fontId="0" fillId="0" borderId="11" xfId="0" applyBorder="1" applyAlignment="1">
      <alignment horizontal="center"/>
    </xf>
    <xf numFmtId="0" fontId="0" fillId="0" borderId="0" xfId="0" applyBorder="1" applyAlignment="1">
      <alignment horizontal="center"/>
    </xf>
    <xf numFmtId="0" fontId="6" fillId="0" borderId="9" xfId="0" applyFont="1" applyBorder="1" applyAlignment="1">
      <alignment horizontal="center"/>
    </xf>
    <xf numFmtId="0" fontId="6" fillId="0" borderId="10" xfId="0" applyFont="1" applyBorder="1" applyAlignment="1">
      <alignment horizontal="center"/>
    </xf>
    <xf numFmtId="0" fontId="6" fillId="0" borderId="11" xfId="0" applyFont="1" applyBorder="1" applyAlignment="1">
      <alignment horizontal="center"/>
    </xf>
    <xf numFmtId="0" fontId="0" fillId="0" borderId="36" xfId="0" applyBorder="1" applyAlignment="1">
      <alignment horizontal="center"/>
    </xf>
    <xf numFmtId="0" fontId="0" fillId="0" borderId="37" xfId="0" applyBorder="1" applyAlignment="1">
      <alignment horizontal="center"/>
    </xf>
    <xf numFmtId="0" fontId="0" fillId="0" borderId="38" xfId="0" applyBorder="1" applyAlignment="1">
      <alignment horizontal="center"/>
    </xf>
    <xf numFmtId="0" fontId="44" fillId="0" borderId="39" xfId="0" applyFont="1" applyBorder="1" applyAlignment="1">
      <alignment horizontal="center"/>
    </xf>
    <xf numFmtId="0" fontId="44" fillId="0" borderId="40" xfId="0" applyFont="1" applyBorder="1" applyAlignment="1">
      <alignment horizontal="center"/>
    </xf>
    <xf numFmtId="0" fontId="44" fillId="0" borderId="41" xfId="0" applyFont="1" applyBorder="1" applyAlignment="1">
      <alignment horizontal="center"/>
    </xf>
    <xf numFmtId="0" fontId="2" fillId="0" borderId="42" xfId="0" applyFont="1" applyBorder="1" applyAlignment="1">
      <alignment horizontal="center" vertical="center"/>
    </xf>
    <xf numFmtId="0" fontId="2" fillId="0" borderId="44" xfId="0" applyFont="1" applyBorder="1" applyAlignment="1">
      <alignment horizontal="center" vertical="center"/>
    </xf>
    <xf numFmtId="0" fontId="2" fillId="0" borderId="9" xfId="0" applyFont="1" applyBorder="1" applyAlignment="1">
      <alignment horizontal="center"/>
    </xf>
    <xf numFmtId="0" fontId="2" fillId="0" borderId="10" xfId="0" applyFont="1" applyBorder="1" applyAlignment="1">
      <alignment horizontal="center"/>
    </xf>
    <xf numFmtId="0" fontId="2" fillId="0" borderId="43" xfId="0" applyFont="1" applyBorder="1" applyAlignment="1">
      <alignment horizontal="center"/>
    </xf>
    <xf numFmtId="0" fontId="40" fillId="0" borderId="9" xfId="0" applyFont="1" applyFill="1" applyBorder="1" applyAlignment="1">
      <alignment horizontal="left" vertical="center"/>
    </xf>
    <xf numFmtId="0" fontId="40" fillId="0" borderId="10" xfId="0" applyFont="1" applyFill="1" applyBorder="1" applyAlignment="1">
      <alignment horizontal="left" vertical="center"/>
    </xf>
    <xf numFmtId="0" fontId="40" fillId="0" borderId="11" xfId="0" applyFont="1" applyFill="1" applyBorder="1" applyAlignment="1">
      <alignment horizontal="left" vertical="center"/>
    </xf>
    <xf numFmtId="0" fontId="43" fillId="0" borderId="9" xfId="0" applyFont="1" applyFill="1" applyBorder="1" applyAlignment="1">
      <alignment horizontal="left" vertical="center"/>
    </xf>
    <xf numFmtId="0" fontId="43" fillId="0" borderId="10" xfId="0" applyFont="1" applyFill="1" applyBorder="1" applyAlignment="1">
      <alignment horizontal="left" vertical="center"/>
    </xf>
    <xf numFmtId="0" fontId="43" fillId="0" borderId="11" xfId="0" applyFont="1" applyFill="1" applyBorder="1" applyAlignment="1">
      <alignment horizontal="left" vertical="center"/>
    </xf>
    <xf numFmtId="0" fontId="11" fillId="0" borderId="9" xfId="0" applyFont="1" applyFill="1" applyBorder="1" applyAlignment="1">
      <alignment horizontal="left" vertical="center"/>
    </xf>
    <xf numFmtId="0" fontId="11" fillId="0" borderId="10" xfId="0" applyFont="1" applyFill="1" applyBorder="1" applyAlignment="1">
      <alignment horizontal="left" vertical="center"/>
    </xf>
    <xf numFmtId="0" fontId="11" fillId="0" borderId="11" xfId="0" applyFont="1" applyFill="1" applyBorder="1" applyAlignment="1">
      <alignment horizontal="left" vertical="center"/>
    </xf>
    <xf numFmtId="0" fontId="6" fillId="0" borderId="0" xfId="0" applyFont="1" applyAlignment="1">
      <alignment horizontal="center"/>
    </xf>
    <xf numFmtId="166" fontId="2" fillId="0" borderId="9" xfId="1" applyNumberFormat="1" applyFont="1" applyFill="1" applyBorder="1" applyAlignment="1">
      <alignment horizontal="center" vertical="center"/>
    </xf>
    <xf numFmtId="166" fontId="2" fillId="0" borderId="10" xfId="1" applyNumberFormat="1" applyFont="1" applyFill="1" applyBorder="1" applyAlignment="1">
      <alignment horizontal="center" vertical="center"/>
    </xf>
    <xf numFmtId="166" fontId="2" fillId="0" borderId="11" xfId="1" applyNumberFormat="1" applyFont="1" applyFill="1" applyBorder="1" applyAlignment="1">
      <alignment horizontal="center" vertical="center"/>
    </xf>
    <xf numFmtId="166" fontId="20" fillId="6" borderId="0" xfId="1" applyNumberFormat="1" applyFont="1" applyFill="1" applyBorder="1" applyAlignment="1">
      <alignment horizontal="center" vertical="center"/>
    </xf>
    <xf numFmtId="166" fontId="1" fillId="0" borderId="14" xfId="1" applyNumberFormat="1" applyFont="1" applyFill="1" applyBorder="1" applyAlignment="1">
      <alignment horizontal="center" vertical="center"/>
    </xf>
    <xf numFmtId="166" fontId="1" fillId="3" borderId="14" xfId="1" applyNumberFormat="1" applyFont="1" applyFill="1" applyBorder="1" applyAlignment="1">
      <alignment horizontal="center" vertical="center"/>
    </xf>
    <xf numFmtId="0" fontId="41" fillId="3" borderId="13" xfId="0" applyFont="1" applyFill="1" applyBorder="1" applyAlignment="1">
      <alignment horizontal="center" vertical="center"/>
    </xf>
    <xf numFmtId="0" fontId="23" fillId="0" borderId="9" xfId="0" applyFont="1" applyFill="1" applyBorder="1" applyAlignment="1">
      <alignment horizontal="center" vertical="center"/>
    </xf>
    <xf numFmtId="0" fontId="23" fillId="0" borderId="10" xfId="0" applyFont="1" applyFill="1" applyBorder="1" applyAlignment="1">
      <alignment horizontal="center" vertical="center"/>
    </xf>
    <xf numFmtId="0" fontId="23" fillId="0" borderId="11" xfId="0" applyFont="1" applyFill="1" applyBorder="1" applyAlignment="1">
      <alignment horizontal="center" vertical="center"/>
    </xf>
    <xf numFmtId="166" fontId="0" fillId="0" borderId="9" xfId="1" applyNumberFormat="1" applyFont="1" applyFill="1" applyBorder="1" applyAlignment="1">
      <alignment horizontal="center" vertical="center"/>
    </xf>
    <xf numFmtId="166" fontId="0" fillId="0" borderId="10" xfId="1" applyNumberFormat="1" applyFont="1" applyFill="1" applyBorder="1" applyAlignment="1">
      <alignment horizontal="center" vertical="center"/>
    </xf>
    <xf numFmtId="166" fontId="0" fillId="0" borderId="11" xfId="1" applyNumberFormat="1" applyFont="1" applyFill="1" applyBorder="1" applyAlignment="1">
      <alignment horizontal="center" vertical="center"/>
    </xf>
    <xf numFmtId="0" fontId="23" fillId="6" borderId="9" xfId="0" applyFont="1" applyFill="1" applyBorder="1" applyAlignment="1">
      <alignment horizontal="center" vertical="center"/>
    </xf>
    <xf numFmtId="0" fontId="23" fillId="6" borderId="10" xfId="0" applyFont="1" applyFill="1" applyBorder="1" applyAlignment="1">
      <alignment horizontal="center" vertical="center"/>
    </xf>
    <xf numFmtId="0" fontId="23" fillId="6" borderId="11" xfId="0" applyFont="1" applyFill="1" applyBorder="1" applyAlignment="1">
      <alignment horizontal="center" vertical="center"/>
    </xf>
    <xf numFmtId="166" fontId="0" fillId="6" borderId="9" xfId="1" applyNumberFormat="1" applyFont="1" applyFill="1" applyBorder="1" applyAlignment="1">
      <alignment horizontal="center" vertical="center"/>
    </xf>
    <xf numFmtId="166" fontId="0" fillId="6" borderId="10" xfId="1" applyNumberFormat="1" applyFont="1" applyFill="1" applyBorder="1" applyAlignment="1">
      <alignment horizontal="center" vertical="center"/>
    </xf>
    <xf numFmtId="166" fontId="0" fillId="6" borderId="11" xfId="1" applyNumberFormat="1" applyFont="1" applyFill="1" applyBorder="1" applyAlignment="1">
      <alignment horizontal="center" vertical="center"/>
    </xf>
    <xf numFmtId="166" fontId="37" fillId="3" borderId="14" xfId="1" applyNumberFormat="1" applyFont="1" applyFill="1" applyBorder="1" applyAlignment="1">
      <alignment horizontal="center" vertical="center"/>
    </xf>
    <xf numFmtId="166" fontId="20" fillId="4" borderId="0" xfId="1" applyNumberFormat="1" applyFont="1" applyFill="1" applyBorder="1" applyAlignment="1">
      <alignment horizontal="center" vertical="center"/>
    </xf>
    <xf numFmtId="49" fontId="1" fillId="3" borderId="10" xfId="5" applyNumberFormat="1" applyFont="1" applyFill="1" applyBorder="1" applyAlignment="1">
      <alignment horizontal="right"/>
    </xf>
    <xf numFmtId="49" fontId="1" fillId="3" borderId="11" xfId="5" applyNumberFormat="1" applyFont="1" applyFill="1" applyBorder="1" applyAlignment="1">
      <alignment horizontal="right"/>
    </xf>
    <xf numFmtId="0" fontId="20" fillId="0" borderId="14" xfId="0" applyFont="1" applyBorder="1" applyAlignment="1">
      <alignment horizontal="center" vertical="center"/>
    </xf>
    <xf numFmtId="170" fontId="0" fillId="0" borderId="0" xfId="1" applyNumberFormat="1" applyFont="1" applyFill="1" applyBorder="1" applyAlignment="1">
      <alignment horizontal="center" vertical="center"/>
    </xf>
    <xf numFmtId="49" fontId="1" fillId="3" borderId="9" xfId="5" applyNumberFormat="1" applyFont="1" applyFill="1" applyBorder="1" applyAlignment="1">
      <alignment horizontal="right"/>
    </xf>
    <xf numFmtId="2" fontId="2" fillId="6" borderId="1" xfId="0" applyNumberFormat="1" applyFont="1" applyFill="1" applyBorder="1" applyAlignment="1">
      <alignment horizontal="center" vertical="center"/>
    </xf>
    <xf numFmtId="2" fontId="2" fillId="6" borderId="3" xfId="0" applyNumberFormat="1" applyFont="1" applyFill="1" applyBorder="1" applyAlignment="1">
      <alignment horizontal="center" vertical="center"/>
    </xf>
    <xf numFmtId="2" fontId="2" fillId="6" borderId="6" xfId="0" applyNumberFormat="1" applyFont="1" applyFill="1" applyBorder="1" applyAlignment="1">
      <alignment horizontal="center" vertical="center"/>
    </xf>
    <xf numFmtId="2" fontId="2" fillId="6" borderId="8" xfId="0" applyNumberFormat="1" applyFont="1" applyFill="1" applyBorder="1" applyAlignment="1">
      <alignment horizontal="center" vertical="center"/>
    </xf>
    <xf numFmtId="0" fontId="23" fillId="0" borderId="9" xfId="0" applyFont="1" applyBorder="1" applyAlignment="1">
      <alignment horizontal="center" vertical="center"/>
    </xf>
    <xf numFmtId="0" fontId="23" fillId="0" borderId="10" xfId="0" applyFont="1" applyBorder="1" applyAlignment="1">
      <alignment horizontal="center" vertical="center"/>
    </xf>
    <xf numFmtId="0" fontId="23" fillId="0" borderId="11" xfId="0" applyFont="1" applyBorder="1" applyAlignment="1">
      <alignment horizontal="center" vertical="center"/>
    </xf>
    <xf numFmtId="0" fontId="16" fillId="0" borderId="12" xfId="0" applyFont="1" applyBorder="1" applyAlignment="1">
      <alignment horizontal="center" vertical="center"/>
    </xf>
    <xf numFmtId="166" fontId="1" fillId="0" borderId="12" xfId="1" applyNumberFormat="1" applyFont="1" applyFill="1" applyBorder="1" applyAlignment="1">
      <alignment horizontal="center" vertical="center"/>
    </xf>
    <xf numFmtId="166" fontId="1" fillId="0" borderId="26" xfId="1" applyNumberFormat="1" applyFont="1" applyFill="1" applyBorder="1" applyAlignment="1">
      <alignment horizontal="center" vertical="center"/>
    </xf>
    <xf numFmtId="166" fontId="2" fillId="3" borderId="31" xfId="1" applyNumberFormat="1" applyFont="1" applyFill="1" applyBorder="1" applyAlignment="1">
      <alignment horizontal="center" vertical="center"/>
    </xf>
    <xf numFmtId="166" fontId="2" fillId="3" borderId="32" xfId="1" applyNumberFormat="1" applyFont="1" applyFill="1" applyBorder="1" applyAlignment="1">
      <alignment horizontal="center" vertical="center"/>
    </xf>
    <xf numFmtId="0" fontId="40" fillId="0" borderId="9" xfId="0" applyFont="1" applyBorder="1" applyAlignment="1">
      <alignment horizontal="center" vertical="center"/>
    </xf>
    <xf numFmtId="0" fontId="40" fillId="0" borderId="10" xfId="0" applyFont="1" applyBorder="1" applyAlignment="1">
      <alignment horizontal="center" vertical="center"/>
    </xf>
    <xf numFmtId="0" fontId="40" fillId="0" borderId="11" xfId="0" applyFont="1" applyBorder="1" applyAlignment="1">
      <alignment horizontal="center" vertical="center"/>
    </xf>
    <xf numFmtId="0" fontId="39" fillId="0" borderId="12" xfId="0" applyFont="1" applyBorder="1" applyAlignment="1">
      <alignment horizontal="center" vertical="center"/>
    </xf>
    <xf numFmtId="166" fontId="0" fillId="6" borderId="21" xfId="1" quotePrefix="1" applyNumberFormat="1" applyFont="1" applyFill="1" applyBorder="1" applyAlignment="1">
      <alignment horizontal="left" vertical="center"/>
    </xf>
    <xf numFmtId="0" fontId="11" fillId="6" borderId="9" xfId="0" applyFont="1" applyFill="1" applyBorder="1" applyAlignment="1">
      <alignment horizontal="center" vertical="center"/>
    </xf>
    <xf numFmtId="0" fontId="11" fillId="6" borderId="10" xfId="0" applyFont="1" applyFill="1" applyBorder="1" applyAlignment="1">
      <alignment horizontal="center" vertical="center"/>
    </xf>
    <xf numFmtId="0" fontId="11" fillId="6" borderId="11" xfId="0" applyFont="1" applyFill="1" applyBorder="1" applyAlignment="1">
      <alignment horizontal="center" vertical="center"/>
    </xf>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0" xfId="0" applyFont="1" applyFill="1" applyAlignment="1">
      <alignment horizontal="center" vertical="center" wrapText="1"/>
    </xf>
    <xf numFmtId="0" fontId="3" fillId="2" borderId="5"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17" fillId="0" borderId="9" xfId="0" applyFont="1" applyBorder="1" applyAlignment="1">
      <alignment horizontal="center" vertical="center"/>
    </xf>
    <xf numFmtId="0" fontId="17" fillId="0" borderId="10" xfId="0" applyFont="1" applyBorder="1" applyAlignment="1">
      <alignment horizontal="center" vertical="center"/>
    </xf>
    <xf numFmtId="0" fontId="17" fillId="0" borderId="11" xfId="0" applyFont="1" applyBorder="1" applyAlignment="1">
      <alignment horizontal="center" vertical="center"/>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16" fillId="6" borderId="12" xfId="0" applyFont="1" applyFill="1" applyBorder="1" applyAlignment="1">
      <alignment horizontal="center" vertical="center"/>
    </xf>
    <xf numFmtId="0" fontId="32" fillId="0" borderId="1" xfId="0" applyFont="1" applyBorder="1" applyAlignment="1">
      <alignment horizontal="center"/>
    </xf>
    <xf numFmtId="0" fontId="32" fillId="0" borderId="2" xfId="0" applyFont="1" applyBorder="1" applyAlignment="1">
      <alignment horizontal="center"/>
    </xf>
    <xf numFmtId="0" fontId="32" fillId="0" borderId="3" xfId="0" applyFont="1" applyBorder="1" applyAlignment="1">
      <alignment horizontal="center"/>
    </xf>
    <xf numFmtId="0" fontId="31" fillId="0" borderId="4" xfId="0" applyFont="1" applyBorder="1" applyAlignment="1">
      <alignment horizontal="center"/>
    </xf>
    <xf numFmtId="0" fontId="31" fillId="0" borderId="0" xfId="0" applyFont="1" applyAlignment="1">
      <alignment horizontal="center"/>
    </xf>
    <xf numFmtId="0" fontId="31" fillId="0" borderId="5" xfId="0" applyFont="1" applyBorder="1" applyAlignment="1">
      <alignment horizontal="center"/>
    </xf>
    <xf numFmtId="0" fontId="0" fillId="0" borderId="4" xfId="0" applyBorder="1" applyAlignment="1">
      <alignment horizontal="center"/>
    </xf>
    <xf numFmtId="0" fontId="0" fillId="0" borderId="0" xfId="0" applyAlignment="1">
      <alignment horizontal="center"/>
    </xf>
    <xf numFmtId="0" fontId="0" fillId="0" borderId="5" xfId="0" applyBorder="1" applyAlignment="1">
      <alignment horizontal="center"/>
    </xf>
    <xf numFmtId="0" fontId="0" fillId="0" borderId="6" xfId="0" applyBorder="1" applyAlignment="1">
      <alignment horizontal="center"/>
    </xf>
    <xf numFmtId="0" fontId="0" fillId="0" borderId="7" xfId="0" applyBorder="1" applyAlignment="1">
      <alignment horizontal="center"/>
    </xf>
    <xf numFmtId="0" fontId="0" fillId="0" borderId="8" xfId="0" applyBorder="1" applyAlignment="1">
      <alignment horizontal="center"/>
    </xf>
    <xf numFmtId="0" fontId="32" fillId="0" borderId="0" xfId="0" applyFont="1" applyAlignment="1">
      <alignment horizontal="center"/>
    </xf>
    <xf numFmtId="0" fontId="33" fillId="0" borderId="0" xfId="0" applyFont="1" applyAlignment="1">
      <alignment horizontal="center"/>
    </xf>
    <xf numFmtId="0" fontId="5" fillId="0" borderId="7" xfId="0" applyFont="1" applyBorder="1" applyAlignment="1">
      <alignment horizontal="center"/>
    </xf>
    <xf numFmtId="0" fontId="2" fillId="0" borderId="0" xfId="0" applyFont="1" applyAlignment="1">
      <alignment horizontal="center"/>
    </xf>
    <xf numFmtId="0" fontId="0" fillId="6" borderId="9" xfId="0" applyFill="1" applyBorder="1" applyAlignment="1">
      <alignment horizontal="center" vertical="center"/>
    </xf>
    <xf numFmtId="0" fontId="0" fillId="6" borderId="10" xfId="0" applyFill="1" applyBorder="1" applyAlignment="1">
      <alignment horizontal="center" vertical="center"/>
    </xf>
    <xf numFmtId="0" fontId="0" fillId="6" borderId="11" xfId="0" applyFill="1" applyBorder="1" applyAlignment="1">
      <alignment horizontal="center" vertical="center"/>
    </xf>
    <xf numFmtId="0" fontId="0" fillId="0" borderId="15" xfId="0" applyBorder="1" applyAlignment="1">
      <alignment horizontal="left"/>
    </xf>
    <xf numFmtId="0" fontId="0" fillId="0" borderId="16" xfId="0" applyBorder="1" applyAlignment="1">
      <alignment horizontal="left"/>
    </xf>
    <xf numFmtId="0" fontId="0" fillId="0" borderId="17" xfId="0" applyBorder="1" applyAlignment="1">
      <alignment horizontal="left"/>
    </xf>
    <xf numFmtId="0" fontId="0" fillId="0" borderId="0" xfId="0" applyAlignment="1">
      <alignment horizontal="left"/>
    </xf>
  </cellXfs>
  <cellStyles count="11">
    <cellStyle name="Comma" xfId="1" builtinId="3"/>
    <cellStyle name="Comma [0]" xfId="4" builtinId="6"/>
    <cellStyle name="Comma [0] 2" xfId="10"/>
    <cellStyle name="Comma 2" xfId="3"/>
    <cellStyle name="Comma 3" xfId="7"/>
    <cellStyle name="Currency" xfId="5" builtinId="4"/>
    <cellStyle name="Normal" xfId="0" builtinId="0"/>
    <cellStyle name="Normal 2" xfId="2"/>
    <cellStyle name="Normal 3" xfId="6"/>
    <cellStyle name="Percent" xfId="9" builtinId="5"/>
    <cellStyle name="Percent 2" xfId="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ctrlProps/ctrlProp1.xml><?xml version="1.0" encoding="utf-8"?>
<formControlPr xmlns="http://schemas.microsoft.com/office/spreadsheetml/2009/9/main" objectType="CheckBox" checked="Checked"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checked="Checked"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checked="Checked" lockText="1" noThreeD="1"/>
</file>

<file path=xl/ctrlProps/ctrlProp104.xml><?xml version="1.0" encoding="utf-8"?>
<formControlPr xmlns="http://schemas.microsoft.com/office/spreadsheetml/2009/9/main" objectType="CheckBox" checked="Checked"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checked="Checked"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checked="Checked" lockText="1" noThreeD="1"/>
</file>

<file path=xl/ctrlProps/ctrlProp110.xml><?xml version="1.0" encoding="utf-8"?>
<formControlPr xmlns="http://schemas.microsoft.com/office/spreadsheetml/2009/9/main" objectType="CheckBox" checked="Checked" lockText="1" noThreeD="1"/>
</file>

<file path=xl/ctrlProps/ctrlProp111.xml><?xml version="1.0" encoding="utf-8"?>
<formControlPr xmlns="http://schemas.microsoft.com/office/spreadsheetml/2009/9/main" objectType="CheckBox" checked="Checked"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checked="Checked"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checked="Checked"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checked="Checked"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checked="Checked" lockText="1" noThreeD="1"/>
</file>

<file path=xl/ctrlProps/ctrlProp123.xml><?xml version="1.0" encoding="utf-8"?>
<formControlPr xmlns="http://schemas.microsoft.com/office/spreadsheetml/2009/9/main" objectType="CheckBox" checked="Checked"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checked="Checked" lockText="1" noThreeD="1"/>
</file>

<file path=xl/ctrlProps/ctrlProp13.xml><?xml version="1.0" encoding="utf-8"?>
<formControlPr xmlns="http://schemas.microsoft.com/office/spreadsheetml/2009/9/main" objectType="CheckBox" checked="Checked"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checked="Checked"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checked="Checked" lockText="1" noThreeD="1"/>
</file>

<file path=xl/ctrlProps/ctrlProp134.xml><?xml version="1.0" encoding="utf-8"?>
<formControlPr xmlns="http://schemas.microsoft.com/office/spreadsheetml/2009/9/main" objectType="CheckBox" checked="Checked"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checked="Checked"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checked="Checked" lockText="1" noThreeD="1"/>
</file>

<file path=xl/ctrlProps/ctrlProp140.xml><?xml version="1.0" encoding="utf-8"?>
<formControlPr xmlns="http://schemas.microsoft.com/office/spreadsheetml/2009/9/main" objectType="CheckBox" checked="Checked" lockText="1" noThreeD="1"/>
</file>

<file path=xl/ctrlProps/ctrlProp141.xml><?xml version="1.0" encoding="utf-8"?>
<formControlPr xmlns="http://schemas.microsoft.com/office/spreadsheetml/2009/9/main" objectType="CheckBox" checked="Checked"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checked="Checked"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checked="Checked"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checked="Checked"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checked="Checked" lockText="1" noThreeD="1"/>
</file>

<file path=xl/ctrlProps/ctrlProp153.xml><?xml version="1.0" encoding="utf-8"?>
<formControlPr xmlns="http://schemas.microsoft.com/office/spreadsheetml/2009/9/main" objectType="CheckBox" checked="Checked"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checked="Checked" lockText="1" noThreeD="1"/>
</file>

<file path=xl/ctrlProps/ctrlProp16.xml><?xml version="1.0" encoding="utf-8"?>
<formControlPr xmlns="http://schemas.microsoft.com/office/spreadsheetml/2009/9/main" objectType="CheckBox" checked="Checked"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checked="Checked"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checked="Checked" lockText="1" noThreeD="1"/>
</file>

<file path=xl/ctrlProps/ctrlProp164.xml><?xml version="1.0" encoding="utf-8"?>
<formControlPr xmlns="http://schemas.microsoft.com/office/spreadsheetml/2009/9/main" objectType="CheckBox" checked="Checked"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checked="Checked"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checked="Checked" lockText="1" noThreeD="1"/>
</file>

<file path=xl/ctrlProps/ctrlProp171.xml><?xml version="1.0" encoding="utf-8"?>
<formControlPr xmlns="http://schemas.microsoft.com/office/spreadsheetml/2009/9/main" objectType="CheckBox" checked="Checked"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checked="Checked"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checked="Checked"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checked="Checked"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lockText="1" noThreeD="1"/>
</file>

<file path=xl/ctrlProps/ctrlProp181.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checked="Checked" lockText="1" noThreeD="1"/>
</file>

<file path=xl/ctrlProps/ctrlProp183.xml><?xml version="1.0" encoding="utf-8"?>
<formControlPr xmlns="http://schemas.microsoft.com/office/spreadsheetml/2009/9/main" objectType="CheckBox" checked="Checked" lockText="1" noThreeD="1"/>
</file>

<file path=xl/ctrlProps/ctrlProp184.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lockText="1" noThreeD="1"/>
</file>

<file path=xl/ctrlProps/ctrlProp189.xml><?xml version="1.0" encoding="utf-8"?>
<formControlPr xmlns="http://schemas.microsoft.com/office/spreadsheetml/2009/9/main" objectType="CheckBox" checked="Checked" lockText="1"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CheckBox" checked="Checked" lockText="1" noThreeD="1"/>
</file>

<file path=xl/ctrlProps/ctrlProp192.xml><?xml version="1.0" encoding="utf-8"?>
<formControlPr xmlns="http://schemas.microsoft.com/office/spreadsheetml/2009/9/main" objectType="CheckBox" lockText="1" noThreeD="1"/>
</file>

<file path=xl/ctrlProps/ctrlProp193.xml><?xml version="1.0" encoding="utf-8"?>
<formControlPr xmlns="http://schemas.microsoft.com/office/spreadsheetml/2009/9/main" objectType="CheckBox" checked="Checked" lockText="1" noThreeD="1"/>
</file>

<file path=xl/ctrlProps/ctrlProp194.xml><?xml version="1.0" encoding="utf-8"?>
<formControlPr xmlns="http://schemas.microsoft.com/office/spreadsheetml/2009/9/main" objectType="CheckBox" checked="Checked" lockText="1" noThreeD="1"/>
</file>

<file path=xl/ctrlProps/ctrlProp195.xml><?xml version="1.0" encoding="utf-8"?>
<formControlPr xmlns="http://schemas.microsoft.com/office/spreadsheetml/2009/9/main" objectType="CheckBox" lockText="1" noThreeD="1"/>
</file>

<file path=xl/ctrlProps/ctrlProp196.xml><?xml version="1.0" encoding="utf-8"?>
<formControlPr xmlns="http://schemas.microsoft.com/office/spreadsheetml/2009/9/main" objectType="CheckBox" checked="Checked" lockText="1" noThreeD="1"/>
</file>

<file path=xl/ctrlProps/ctrlProp197.xml><?xml version="1.0" encoding="utf-8"?>
<formControlPr xmlns="http://schemas.microsoft.com/office/spreadsheetml/2009/9/main" objectType="CheckBox" lockText="1" noThreeD="1"/>
</file>

<file path=xl/ctrlProps/ctrlProp198.xml><?xml version="1.0" encoding="utf-8"?>
<formControlPr xmlns="http://schemas.microsoft.com/office/spreadsheetml/2009/9/main" objectType="CheckBox" lockText="1" noThreeD="1"/>
</file>

<file path=xl/ctrlProps/ctrlProp19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checked="Checked" lockText="1" noThreeD="1"/>
</file>

<file path=xl/ctrlProps/ctrlProp200.xml><?xml version="1.0" encoding="utf-8"?>
<formControlPr xmlns="http://schemas.microsoft.com/office/spreadsheetml/2009/9/main" objectType="CheckBox" checked="Checked" lockText="1" noThreeD="1"/>
</file>

<file path=xl/ctrlProps/ctrlProp201.xml><?xml version="1.0" encoding="utf-8"?>
<formControlPr xmlns="http://schemas.microsoft.com/office/spreadsheetml/2009/9/main" objectType="CheckBox" checked="Checked" lockText="1" noThreeD="1"/>
</file>

<file path=xl/ctrlProps/ctrlProp202.xml><?xml version="1.0" encoding="utf-8"?>
<formControlPr xmlns="http://schemas.microsoft.com/office/spreadsheetml/2009/9/main" objectType="CheckBox" lockText="1" noThreeD="1"/>
</file>

<file path=xl/ctrlProps/ctrlProp203.xml><?xml version="1.0" encoding="utf-8"?>
<formControlPr xmlns="http://schemas.microsoft.com/office/spreadsheetml/2009/9/main" objectType="CheckBox" checked="Checked" lockText="1" noThreeD="1"/>
</file>

<file path=xl/ctrlProps/ctrlProp204.xml><?xml version="1.0" encoding="utf-8"?>
<formControlPr xmlns="http://schemas.microsoft.com/office/spreadsheetml/2009/9/main" objectType="CheckBox" lockText="1" noThreeD="1"/>
</file>

<file path=xl/ctrlProps/ctrlProp205.xml><?xml version="1.0" encoding="utf-8"?>
<formControlPr xmlns="http://schemas.microsoft.com/office/spreadsheetml/2009/9/main" objectType="CheckBox" lockText="1" noThreeD="1"/>
</file>

<file path=xl/ctrlProps/ctrlProp206.xml><?xml version="1.0" encoding="utf-8"?>
<formControlPr xmlns="http://schemas.microsoft.com/office/spreadsheetml/2009/9/main" objectType="CheckBox" checked="Checked" lockText="1" noThreeD="1"/>
</file>

<file path=xl/ctrlProps/ctrlProp207.xml><?xml version="1.0" encoding="utf-8"?>
<formControlPr xmlns="http://schemas.microsoft.com/office/spreadsheetml/2009/9/main" objectType="CheckBox" lockText="1" noThreeD="1"/>
</file>

<file path=xl/ctrlProps/ctrlProp208.xml><?xml version="1.0" encoding="utf-8"?>
<formControlPr xmlns="http://schemas.microsoft.com/office/spreadsheetml/2009/9/main" objectType="CheckBox" lockText="1" noThreeD="1"/>
</file>

<file path=xl/ctrlProps/ctrlProp209.xml><?xml version="1.0" encoding="utf-8"?>
<formControlPr xmlns="http://schemas.microsoft.com/office/spreadsheetml/2009/9/main" objectType="CheckBox" checked="Checked" lockText="1" noThreeD="1"/>
</file>

<file path=xl/ctrlProps/ctrlProp21.xml><?xml version="1.0" encoding="utf-8"?>
<formControlPr xmlns="http://schemas.microsoft.com/office/spreadsheetml/2009/9/main" objectType="CheckBox" checked="Checked" lockText="1" noThreeD="1"/>
</file>

<file path=xl/ctrlProps/ctrlProp210.xml><?xml version="1.0" encoding="utf-8"?>
<formControlPr xmlns="http://schemas.microsoft.com/office/spreadsheetml/2009/9/main" objectType="CheckBox" lockText="1" noThreeD="1"/>
</file>

<file path=xl/ctrlProps/ctrlProp211.xml><?xml version="1.0" encoding="utf-8"?>
<formControlPr xmlns="http://schemas.microsoft.com/office/spreadsheetml/2009/9/main" objectType="CheckBox" checked="Checked" lockText="1" noThreeD="1"/>
</file>

<file path=xl/ctrlProps/ctrlProp212.xml><?xml version="1.0" encoding="utf-8"?>
<formControlPr xmlns="http://schemas.microsoft.com/office/spreadsheetml/2009/9/main" objectType="CheckBox" lockText="1" noThreeD="1"/>
</file>

<file path=xl/ctrlProps/ctrlProp213.xml><?xml version="1.0" encoding="utf-8"?>
<formControlPr xmlns="http://schemas.microsoft.com/office/spreadsheetml/2009/9/main" objectType="CheckBox" checked="Checked" lockText="1" noThreeD="1"/>
</file>

<file path=xl/ctrlProps/ctrlProp214.xml><?xml version="1.0" encoding="utf-8"?>
<formControlPr xmlns="http://schemas.microsoft.com/office/spreadsheetml/2009/9/main" objectType="CheckBox" lockText="1" noThreeD="1"/>
</file>

<file path=xl/ctrlProps/ctrlProp215.xml><?xml version="1.0" encoding="utf-8"?>
<formControlPr xmlns="http://schemas.microsoft.com/office/spreadsheetml/2009/9/main" objectType="CheckBox" lockText="1" noThreeD="1"/>
</file>

<file path=xl/ctrlProps/ctrlProp216.xml><?xml version="1.0" encoding="utf-8"?>
<formControlPr xmlns="http://schemas.microsoft.com/office/spreadsheetml/2009/9/main" objectType="CheckBox" lockText="1" noThreeD="1"/>
</file>

<file path=xl/ctrlProps/ctrlProp217.xml><?xml version="1.0" encoding="utf-8"?>
<formControlPr xmlns="http://schemas.microsoft.com/office/spreadsheetml/2009/9/main" objectType="CheckBox" lockText="1" noThreeD="1"/>
</file>

<file path=xl/ctrlProps/ctrlProp218.xml><?xml version="1.0" encoding="utf-8"?>
<formControlPr xmlns="http://schemas.microsoft.com/office/spreadsheetml/2009/9/main" objectType="CheckBox" lockText="1" noThreeD="1"/>
</file>

<file path=xl/ctrlProps/ctrlProp219.xml><?xml version="1.0" encoding="utf-8"?>
<formControlPr xmlns="http://schemas.microsoft.com/office/spreadsheetml/2009/9/main" objectType="CheckBox" checked="Checked" lockText="1" noThreeD="1"/>
</file>

<file path=xl/ctrlProps/ctrlProp22.xml><?xml version="1.0" encoding="utf-8"?>
<formControlPr xmlns="http://schemas.microsoft.com/office/spreadsheetml/2009/9/main" objectType="CheckBox" lockText="1" noThreeD="1"/>
</file>

<file path=xl/ctrlProps/ctrlProp220.xml><?xml version="1.0" encoding="utf-8"?>
<formControlPr xmlns="http://schemas.microsoft.com/office/spreadsheetml/2009/9/main" objectType="CheckBox" lockText="1" noThreeD="1"/>
</file>

<file path=xl/ctrlProps/ctrlProp221.xml><?xml version="1.0" encoding="utf-8"?>
<formControlPr xmlns="http://schemas.microsoft.com/office/spreadsheetml/2009/9/main" objectType="CheckBox" checked="Checked" lockText="1" noThreeD="1"/>
</file>

<file path=xl/ctrlProps/ctrlProp222.xml><?xml version="1.0" encoding="utf-8"?>
<formControlPr xmlns="http://schemas.microsoft.com/office/spreadsheetml/2009/9/main" objectType="CheckBox" lockText="1" noThreeD="1"/>
</file>

<file path=xl/ctrlProps/ctrlProp223.xml><?xml version="1.0" encoding="utf-8"?>
<formControlPr xmlns="http://schemas.microsoft.com/office/spreadsheetml/2009/9/main" objectType="CheckBox" checked="Checked" lockText="1" noThreeD="1"/>
</file>

<file path=xl/ctrlProps/ctrlProp224.xml><?xml version="1.0" encoding="utf-8"?>
<formControlPr xmlns="http://schemas.microsoft.com/office/spreadsheetml/2009/9/main" objectType="CheckBox" checked="Checked" lockText="1" noThreeD="1"/>
</file>

<file path=xl/ctrlProps/ctrlProp225.xml><?xml version="1.0" encoding="utf-8"?>
<formControlPr xmlns="http://schemas.microsoft.com/office/spreadsheetml/2009/9/main" objectType="CheckBox" lockText="1" noThreeD="1"/>
</file>

<file path=xl/ctrlProps/ctrlProp226.xml><?xml version="1.0" encoding="utf-8"?>
<formControlPr xmlns="http://schemas.microsoft.com/office/spreadsheetml/2009/9/main" objectType="CheckBox" checked="Checked" lockText="1" noThreeD="1"/>
</file>

<file path=xl/ctrlProps/ctrlProp227.xml><?xml version="1.0" encoding="utf-8"?>
<formControlPr xmlns="http://schemas.microsoft.com/office/spreadsheetml/2009/9/main" objectType="CheckBox" lockText="1" noThreeD="1"/>
</file>

<file path=xl/ctrlProps/ctrlProp228.xml><?xml version="1.0" encoding="utf-8"?>
<formControlPr xmlns="http://schemas.microsoft.com/office/spreadsheetml/2009/9/main" objectType="CheckBox" lockText="1" noThreeD="1"/>
</file>

<file path=xl/ctrlProps/ctrlProp229.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checked="Checked" lockText="1" noThreeD="1"/>
</file>

<file path=xl/ctrlProps/ctrlProp230.xml><?xml version="1.0" encoding="utf-8"?>
<formControlPr xmlns="http://schemas.microsoft.com/office/spreadsheetml/2009/9/main" objectType="CheckBox" checked="Checked" lockText="1" noThreeD="1"/>
</file>

<file path=xl/ctrlProps/ctrlProp231.xml><?xml version="1.0" encoding="utf-8"?>
<formControlPr xmlns="http://schemas.microsoft.com/office/spreadsheetml/2009/9/main" objectType="CheckBox" checked="Checked" lockText="1" noThreeD="1"/>
</file>

<file path=xl/ctrlProps/ctrlProp232.xml><?xml version="1.0" encoding="utf-8"?>
<formControlPr xmlns="http://schemas.microsoft.com/office/spreadsheetml/2009/9/main" objectType="CheckBox" lockText="1" noThreeD="1"/>
</file>

<file path=xl/ctrlProps/ctrlProp233.xml><?xml version="1.0" encoding="utf-8"?>
<formControlPr xmlns="http://schemas.microsoft.com/office/spreadsheetml/2009/9/main" objectType="CheckBox" checked="Checked" lockText="1" noThreeD="1"/>
</file>

<file path=xl/ctrlProps/ctrlProp234.xml><?xml version="1.0" encoding="utf-8"?>
<formControlPr xmlns="http://schemas.microsoft.com/office/spreadsheetml/2009/9/main" objectType="CheckBox" lockText="1" noThreeD="1"/>
</file>

<file path=xl/ctrlProps/ctrlProp235.xml><?xml version="1.0" encoding="utf-8"?>
<formControlPr xmlns="http://schemas.microsoft.com/office/spreadsheetml/2009/9/main" objectType="CheckBox" lockText="1" noThreeD="1"/>
</file>

<file path=xl/ctrlProps/ctrlProp236.xml><?xml version="1.0" encoding="utf-8"?>
<formControlPr xmlns="http://schemas.microsoft.com/office/spreadsheetml/2009/9/main" objectType="CheckBox" checked="Checked" lockText="1" noThreeD="1"/>
</file>

<file path=xl/ctrlProps/ctrlProp237.xml><?xml version="1.0" encoding="utf-8"?>
<formControlPr xmlns="http://schemas.microsoft.com/office/spreadsheetml/2009/9/main" objectType="CheckBox" lockText="1" noThreeD="1"/>
</file>

<file path=xl/ctrlProps/ctrlProp238.xml><?xml version="1.0" encoding="utf-8"?>
<formControlPr xmlns="http://schemas.microsoft.com/office/spreadsheetml/2009/9/main" objectType="CheckBox" lockText="1" noThreeD="1"/>
</file>

<file path=xl/ctrlProps/ctrlProp239.xml><?xml version="1.0" encoding="utf-8"?>
<formControlPr xmlns="http://schemas.microsoft.com/office/spreadsheetml/2009/9/main" objectType="CheckBox" checked="Checked" lockText="1" noThreeD="1"/>
</file>

<file path=xl/ctrlProps/ctrlProp24.xml><?xml version="1.0" encoding="utf-8"?>
<formControlPr xmlns="http://schemas.microsoft.com/office/spreadsheetml/2009/9/main" objectType="CheckBox" lockText="1" noThreeD="1"/>
</file>

<file path=xl/ctrlProps/ctrlProp240.xml><?xml version="1.0" encoding="utf-8"?>
<formControlPr xmlns="http://schemas.microsoft.com/office/spreadsheetml/2009/9/main" objectType="CheckBox" lockText="1" noThreeD="1"/>
</file>

<file path=xl/ctrlProps/ctrlProp241.xml><?xml version="1.0" encoding="utf-8"?>
<formControlPr xmlns="http://schemas.microsoft.com/office/spreadsheetml/2009/9/main" objectType="CheckBox" checked="Checked" lockText="1" noThreeD="1"/>
</file>

<file path=xl/ctrlProps/ctrlProp242.xml><?xml version="1.0" encoding="utf-8"?>
<formControlPr xmlns="http://schemas.microsoft.com/office/spreadsheetml/2009/9/main" objectType="CheckBox" lockText="1" noThreeD="1"/>
</file>

<file path=xl/ctrlProps/ctrlProp243.xml><?xml version="1.0" encoding="utf-8"?>
<formControlPr xmlns="http://schemas.microsoft.com/office/spreadsheetml/2009/9/main" objectType="CheckBox" checked="Checked" lockText="1" noThreeD="1"/>
</file>

<file path=xl/ctrlProps/ctrlProp244.xml><?xml version="1.0" encoding="utf-8"?>
<formControlPr xmlns="http://schemas.microsoft.com/office/spreadsheetml/2009/9/main" objectType="CheckBox" lockText="1" noThreeD="1"/>
</file>

<file path=xl/ctrlProps/ctrlProp245.xml><?xml version="1.0" encoding="utf-8"?>
<formControlPr xmlns="http://schemas.microsoft.com/office/spreadsheetml/2009/9/main" objectType="CheckBox" lockText="1" noThreeD="1"/>
</file>

<file path=xl/ctrlProps/ctrlProp246.xml><?xml version="1.0" encoding="utf-8"?>
<formControlPr xmlns="http://schemas.microsoft.com/office/spreadsheetml/2009/9/main" objectType="CheckBox" lockText="1" noThreeD="1"/>
</file>

<file path=xl/ctrlProps/ctrlProp247.xml><?xml version="1.0" encoding="utf-8"?>
<formControlPr xmlns="http://schemas.microsoft.com/office/spreadsheetml/2009/9/main" objectType="CheckBox" lockText="1" noThreeD="1"/>
</file>

<file path=xl/ctrlProps/ctrlProp248.xml><?xml version="1.0" encoding="utf-8"?>
<formControlPr xmlns="http://schemas.microsoft.com/office/spreadsheetml/2009/9/main" objectType="CheckBox" lockText="1" noThreeD="1"/>
</file>

<file path=xl/ctrlProps/ctrlProp249.xml><?xml version="1.0" encoding="utf-8"?>
<formControlPr xmlns="http://schemas.microsoft.com/office/spreadsheetml/2009/9/main" objectType="CheckBox" checked="Checked" lockText="1" noThreeD="1"/>
</file>

<file path=xl/ctrlProps/ctrlProp25.xml><?xml version="1.0" encoding="utf-8"?>
<formControlPr xmlns="http://schemas.microsoft.com/office/spreadsheetml/2009/9/main" objectType="CheckBox" lockText="1" noThreeD="1"/>
</file>

<file path=xl/ctrlProps/ctrlProp250.xml><?xml version="1.0" encoding="utf-8"?>
<formControlPr xmlns="http://schemas.microsoft.com/office/spreadsheetml/2009/9/main" objectType="CheckBox" lockText="1" noThreeD="1"/>
</file>

<file path=xl/ctrlProps/ctrlProp251.xml><?xml version="1.0" encoding="utf-8"?>
<formControlPr xmlns="http://schemas.microsoft.com/office/spreadsheetml/2009/9/main" objectType="CheckBox" checked="Checked" lockText="1" noThreeD="1"/>
</file>

<file path=xl/ctrlProps/ctrlProp252.xml><?xml version="1.0" encoding="utf-8"?>
<formControlPr xmlns="http://schemas.microsoft.com/office/spreadsheetml/2009/9/main" objectType="CheckBox" lockText="1" noThreeD="1"/>
</file>

<file path=xl/ctrlProps/ctrlProp253.xml><?xml version="1.0" encoding="utf-8"?>
<formControlPr xmlns="http://schemas.microsoft.com/office/spreadsheetml/2009/9/main" objectType="CheckBox" checked="Checked" lockText="1" noThreeD="1"/>
</file>

<file path=xl/ctrlProps/ctrlProp254.xml><?xml version="1.0" encoding="utf-8"?>
<formControlPr xmlns="http://schemas.microsoft.com/office/spreadsheetml/2009/9/main" objectType="CheckBox" checked="Checked" lockText="1" noThreeD="1"/>
</file>

<file path=xl/ctrlProps/ctrlProp255.xml><?xml version="1.0" encoding="utf-8"?>
<formControlPr xmlns="http://schemas.microsoft.com/office/spreadsheetml/2009/9/main" objectType="CheckBox" lockText="1" noThreeD="1"/>
</file>

<file path=xl/ctrlProps/ctrlProp256.xml><?xml version="1.0" encoding="utf-8"?>
<formControlPr xmlns="http://schemas.microsoft.com/office/spreadsheetml/2009/9/main" objectType="CheckBox" checked="Checked" lockText="1" noThreeD="1"/>
</file>

<file path=xl/ctrlProps/ctrlProp257.xml><?xml version="1.0" encoding="utf-8"?>
<formControlPr xmlns="http://schemas.microsoft.com/office/spreadsheetml/2009/9/main" objectType="CheckBox" lockText="1" noThreeD="1"/>
</file>

<file path=xl/ctrlProps/ctrlProp258.xml><?xml version="1.0" encoding="utf-8"?>
<formControlPr xmlns="http://schemas.microsoft.com/office/spreadsheetml/2009/9/main" objectType="CheckBox" lockText="1" noThreeD="1"/>
</file>

<file path=xl/ctrlProps/ctrlProp259.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checked="Checked" lockText="1" noThreeD="1"/>
</file>

<file path=xl/ctrlProps/ctrlProp260.xml><?xml version="1.0" encoding="utf-8"?>
<formControlPr xmlns="http://schemas.microsoft.com/office/spreadsheetml/2009/9/main" objectType="CheckBox" checked="Checked" lockText="1" noThreeD="1"/>
</file>

<file path=xl/ctrlProps/ctrlProp261.xml><?xml version="1.0" encoding="utf-8"?>
<formControlPr xmlns="http://schemas.microsoft.com/office/spreadsheetml/2009/9/main" objectType="CheckBox" checked="Checked" lockText="1" noThreeD="1"/>
</file>

<file path=xl/ctrlProps/ctrlProp262.xml><?xml version="1.0" encoding="utf-8"?>
<formControlPr xmlns="http://schemas.microsoft.com/office/spreadsheetml/2009/9/main" objectType="CheckBox" lockText="1" noThreeD="1"/>
</file>

<file path=xl/ctrlProps/ctrlProp263.xml><?xml version="1.0" encoding="utf-8"?>
<formControlPr xmlns="http://schemas.microsoft.com/office/spreadsheetml/2009/9/main" objectType="CheckBox" checked="Checked" lockText="1" noThreeD="1"/>
</file>

<file path=xl/ctrlProps/ctrlProp264.xml><?xml version="1.0" encoding="utf-8"?>
<formControlPr xmlns="http://schemas.microsoft.com/office/spreadsheetml/2009/9/main" objectType="CheckBox" lockText="1" noThreeD="1"/>
</file>

<file path=xl/ctrlProps/ctrlProp265.xml><?xml version="1.0" encoding="utf-8"?>
<formControlPr xmlns="http://schemas.microsoft.com/office/spreadsheetml/2009/9/main" objectType="CheckBox" lockText="1" noThreeD="1"/>
</file>

<file path=xl/ctrlProps/ctrlProp266.xml><?xml version="1.0" encoding="utf-8"?>
<formControlPr xmlns="http://schemas.microsoft.com/office/spreadsheetml/2009/9/main" objectType="CheckBox" checked="Checked" lockText="1" noThreeD="1"/>
</file>

<file path=xl/ctrlProps/ctrlProp267.xml><?xml version="1.0" encoding="utf-8"?>
<formControlPr xmlns="http://schemas.microsoft.com/office/spreadsheetml/2009/9/main" objectType="CheckBox" lockText="1" noThreeD="1"/>
</file>

<file path=xl/ctrlProps/ctrlProp268.xml><?xml version="1.0" encoding="utf-8"?>
<formControlPr xmlns="http://schemas.microsoft.com/office/spreadsheetml/2009/9/main" objectType="CheckBox" lockText="1" noThreeD="1"/>
</file>

<file path=xl/ctrlProps/ctrlProp269.xml><?xml version="1.0" encoding="utf-8"?>
<formControlPr xmlns="http://schemas.microsoft.com/office/spreadsheetml/2009/9/main" objectType="CheckBox" checked="Checked" lockText="1" noThreeD="1"/>
</file>

<file path=xl/ctrlProps/ctrlProp27.xml><?xml version="1.0" encoding="utf-8"?>
<formControlPr xmlns="http://schemas.microsoft.com/office/spreadsheetml/2009/9/main" objectType="CheckBox" lockText="1" noThreeD="1"/>
</file>

<file path=xl/ctrlProps/ctrlProp270.xml><?xml version="1.0" encoding="utf-8"?>
<formControlPr xmlns="http://schemas.microsoft.com/office/spreadsheetml/2009/9/main" objectType="CheckBox" lockText="1" noThreeD="1"/>
</file>

<file path=xl/ctrlProps/ctrlProp271.xml><?xml version="1.0" encoding="utf-8"?>
<formControlPr xmlns="http://schemas.microsoft.com/office/spreadsheetml/2009/9/main" objectType="CheckBox" lockText="1" noThreeD="1"/>
</file>

<file path=xl/ctrlProps/ctrlProp272.xml><?xml version="1.0" encoding="utf-8"?>
<formControlPr xmlns="http://schemas.microsoft.com/office/spreadsheetml/2009/9/main" objectType="CheckBox" checked="Checked" lockText="1" noThreeD="1"/>
</file>

<file path=xl/ctrlProps/ctrlProp273.xml><?xml version="1.0" encoding="utf-8"?>
<formControlPr xmlns="http://schemas.microsoft.com/office/spreadsheetml/2009/9/main" objectType="CheckBox" checked="Checked" lockText="1" noThreeD="1"/>
</file>

<file path=xl/ctrlProps/ctrlProp274.xml><?xml version="1.0" encoding="utf-8"?>
<formControlPr xmlns="http://schemas.microsoft.com/office/spreadsheetml/2009/9/main" objectType="CheckBox" lockText="1" noThreeD="1"/>
</file>

<file path=xl/ctrlProps/ctrlProp275.xml><?xml version="1.0" encoding="utf-8"?>
<formControlPr xmlns="http://schemas.microsoft.com/office/spreadsheetml/2009/9/main" objectType="CheckBox" lockText="1" noThreeD="1"/>
</file>

<file path=xl/ctrlProps/ctrlProp276.xml><?xml version="1.0" encoding="utf-8"?>
<formControlPr xmlns="http://schemas.microsoft.com/office/spreadsheetml/2009/9/main" objectType="CheckBox" lockText="1" noThreeD="1"/>
</file>

<file path=xl/ctrlProps/ctrlProp277.xml><?xml version="1.0" encoding="utf-8"?>
<formControlPr xmlns="http://schemas.microsoft.com/office/spreadsheetml/2009/9/main" objectType="CheckBox" lockText="1" noThreeD="1"/>
</file>

<file path=xl/ctrlProps/ctrlProp278.xml><?xml version="1.0" encoding="utf-8"?>
<formControlPr xmlns="http://schemas.microsoft.com/office/spreadsheetml/2009/9/main" objectType="CheckBox" lockText="1" noThreeD="1"/>
</file>

<file path=xl/ctrlProps/ctrlProp279.xml><?xml version="1.0" encoding="utf-8"?>
<formControlPr xmlns="http://schemas.microsoft.com/office/spreadsheetml/2009/9/main" objectType="CheckBox" checked="Checked" lockText="1" noThreeD="1"/>
</file>

<file path=xl/ctrlProps/ctrlProp28.xml><?xml version="1.0" encoding="utf-8"?>
<formControlPr xmlns="http://schemas.microsoft.com/office/spreadsheetml/2009/9/main" objectType="CheckBox" lockText="1" noThreeD="1"/>
</file>

<file path=xl/ctrlProps/ctrlProp280.xml><?xml version="1.0" encoding="utf-8"?>
<formControlPr xmlns="http://schemas.microsoft.com/office/spreadsheetml/2009/9/main" objectType="CheckBox" lockText="1" noThreeD="1"/>
</file>

<file path=xl/ctrlProps/ctrlProp281.xml><?xml version="1.0" encoding="utf-8"?>
<formControlPr xmlns="http://schemas.microsoft.com/office/spreadsheetml/2009/9/main" objectType="CheckBox" checked="Checked" lockText="1" noThreeD="1"/>
</file>

<file path=xl/ctrlProps/ctrlProp282.xml><?xml version="1.0" encoding="utf-8"?>
<formControlPr xmlns="http://schemas.microsoft.com/office/spreadsheetml/2009/9/main" objectType="CheckBox" lockText="1" noThreeD="1"/>
</file>

<file path=xl/ctrlProps/ctrlProp283.xml><?xml version="1.0" encoding="utf-8"?>
<formControlPr xmlns="http://schemas.microsoft.com/office/spreadsheetml/2009/9/main" objectType="CheckBox" checked="Checked" lockText="1" noThreeD="1"/>
</file>

<file path=xl/ctrlProps/ctrlProp284.xml><?xml version="1.0" encoding="utf-8"?>
<formControlPr xmlns="http://schemas.microsoft.com/office/spreadsheetml/2009/9/main" objectType="CheckBox" checked="Checked" lockText="1" noThreeD="1"/>
</file>

<file path=xl/ctrlProps/ctrlProp285.xml><?xml version="1.0" encoding="utf-8"?>
<formControlPr xmlns="http://schemas.microsoft.com/office/spreadsheetml/2009/9/main" objectType="CheckBox" lockText="1" noThreeD="1"/>
</file>

<file path=xl/ctrlProps/ctrlProp286.xml><?xml version="1.0" encoding="utf-8"?>
<formControlPr xmlns="http://schemas.microsoft.com/office/spreadsheetml/2009/9/main" objectType="CheckBox" checked="Checked" lockText="1" noThreeD="1"/>
</file>

<file path=xl/ctrlProps/ctrlProp287.xml><?xml version="1.0" encoding="utf-8"?>
<formControlPr xmlns="http://schemas.microsoft.com/office/spreadsheetml/2009/9/main" objectType="CheckBox" lockText="1" noThreeD="1"/>
</file>

<file path=xl/ctrlProps/ctrlProp288.xml><?xml version="1.0" encoding="utf-8"?>
<formControlPr xmlns="http://schemas.microsoft.com/office/spreadsheetml/2009/9/main" objectType="CheckBox" lockText="1" noThreeD="1"/>
</file>

<file path=xl/ctrlProps/ctrlProp289.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290.xml><?xml version="1.0" encoding="utf-8"?>
<formControlPr xmlns="http://schemas.microsoft.com/office/spreadsheetml/2009/9/main" objectType="CheckBox" checked="Checked" lockText="1" noThreeD="1"/>
</file>

<file path=xl/ctrlProps/ctrlProp291.xml><?xml version="1.0" encoding="utf-8"?>
<formControlPr xmlns="http://schemas.microsoft.com/office/spreadsheetml/2009/9/main" objectType="CheckBox" checked="Checked" lockText="1" noThreeD="1"/>
</file>

<file path=xl/ctrlProps/ctrlProp292.xml><?xml version="1.0" encoding="utf-8"?>
<formControlPr xmlns="http://schemas.microsoft.com/office/spreadsheetml/2009/9/main" objectType="CheckBox" lockText="1" noThreeD="1"/>
</file>

<file path=xl/ctrlProps/ctrlProp293.xml><?xml version="1.0" encoding="utf-8"?>
<formControlPr xmlns="http://schemas.microsoft.com/office/spreadsheetml/2009/9/main" objectType="CheckBox" checked="Checked" lockText="1" noThreeD="1"/>
</file>

<file path=xl/ctrlProps/ctrlProp294.xml><?xml version="1.0" encoding="utf-8"?>
<formControlPr xmlns="http://schemas.microsoft.com/office/spreadsheetml/2009/9/main" objectType="CheckBox" lockText="1" noThreeD="1"/>
</file>

<file path=xl/ctrlProps/ctrlProp295.xml><?xml version="1.0" encoding="utf-8"?>
<formControlPr xmlns="http://schemas.microsoft.com/office/spreadsheetml/2009/9/main" objectType="CheckBox" lockText="1" noThreeD="1"/>
</file>

<file path=xl/ctrlProps/ctrlProp296.xml><?xml version="1.0" encoding="utf-8"?>
<formControlPr xmlns="http://schemas.microsoft.com/office/spreadsheetml/2009/9/main" objectType="CheckBox" checked="Checked" lockText="1" noThreeD="1"/>
</file>

<file path=xl/ctrlProps/ctrlProp297.xml><?xml version="1.0" encoding="utf-8"?>
<formControlPr xmlns="http://schemas.microsoft.com/office/spreadsheetml/2009/9/main" objectType="CheckBox" lockText="1" noThreeD="1"/>
</file>

<file path=xl/ctrlProps/ctrlProp298.xml><?xml version="1.0" encoding="utf-8"?>
<formControlPr xmlns="http://schemas.microsoft.com/office/spreadsheetml/2009/9/main" objectType="CheckBox" lockText="1" noThreeD="1"/>
</file>

<file path=xl/ctrlProps/ctrlProp29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checked="Checked" lockText="1" noThreeD="1"/>
</file>

<file path=xl/ctrlProps/ctrlProp30.xml><?xml version="1.0" encoding="utf-8"?>
<formControlPr xmlns="http://schemas.microsoft.com/office/spreadsheetml/2009/9/main" objectType="CheckBox" checked="Checked" lockText="1" noThreeD="1"/>
</file>

<file path=xl/ctrlProps/ctrlProp300.xml><?xml version="1.0" encoding="utf-8"?>
<formControlPr xmlns="http://schemas.microsoft.com/office/spreadsheetml/2009/9/main" objectType="CheckBox" checked="Checked" lockText="1" noThreeD="1"/>
</file>

<file path=xl/ctrlProps/ctrlProp301.xml><?xml version="1.0" encoding="utf-8"?>
<formControlPr xmlns="http://schemas.microsoft.com/office/spreadsheetml/2009/9/main" objectType="CheckBox" checked="Checked" lockText="1" noThreeD="1"/>
</file>

<file path=xl/ctrlProps/ctrlProp302.xml><?xml version="1.0" encoding="utf-8"?>
<formControlPr xmlns="http://schemas.microsoft.com/office/spreadsheetml/2009/9/main" objectType="CheckBox" lockText="1" noThreeD="1"/>
</file>

<file path=xl/ctrlProps/ctrlProp303.xml><?xml version="1.0" encoding="utf-8"?>
<formControlPr xmlns="http://schemas.microsoft.com/office/spreadsheetml/2009/9/main" objectType="CheckBox" checked="Checked" lockText="1" noThreeD="1"/>
</file>

<file path=xl/ctrlProps/ctrlProp304.xml><?xml version="1.0" encoding="utf-8"?>
<formControlPr xmlns="http://schemas.microsoft.com/office/spreadsheetml/2009/9/main" objectType="CheckBox" lockText="1" noThreeD="1"/>
</file>

<file path=xl/ctrlProps/ctrlProp305.xml><?xml version="1.0" encoding="utf-8"?>
<formControlPr xmlns="http://schemas.microsoft.com/office/spreadsheetml/2009/9/main" objectType="CheckBox" lockText="1" noThreeD="1"/>
</file>

<file path=xl/ctrlProps/ctrlProp306.xml><?xml version="1.0" encoding="utf-8"?>
<formControlPr xmlns="http://schemas.microsoft.com/office/spreadsheetml/2009/9/main" objectType="CheckBox" lockText="1" noThreeD="1"/>
</file>

<file path=xl/ctrlProps/ctrlProp307.xml><?xml version="1.0" encoding="utf-8"?>
<formControlPr xmlns="http://schemas.microsoft.com/office/spreadsheetml/2009/9/main" objectType="CheckBox" lockText="1" noThreeD="1"/>
</file>

<file path=xl/ctrlProps/ctrlProp308.xml><?xml version="1.0" encoding="utf-8"?>
<formControlPr xmlns="http://schemas.microsoft.com/office/spreadsheetml/2009/9/main" objectType="CheckBox" lockText="1" noThreeD="1"/>
</file>

<file path=xl/ctrlProps/ctrlProp309.xml><?xml version="1.0" encoding="utf-8"?>
<formControlPr xmlns="http://schemas.microsoft.com/office/spreadsheetml/2009/9/main" objectType="CheckBox" checked="Checked" lockText="1" noThreeD="1"/>
</file>

<file path=xl/ctrlProps/ctrlProp31.xml><?xml version="1.0" encoding="utf-8"?>
<formControlPr xmlns="http://schemas.microsoft.com/office/spreadsheetml/2009/9/main" objectType="CheckBox" lockText="1" noThreeD="1"/>
</file>

<file path=xl/ctrlProps/ctrlProp310.xml><?xml version="1.0" encoding="utf-8"?>
<formControlPr xmlns="http://schemas.microsoft.com/office/spreadsheetml/2009/9/main" objectType="CheckBox" lockText="1" noThreeD="1"/>
</file>

<file path=xl/ctrlProps/ctrlProp311.xml><?xml version="1.0" encoding="utf-8"?>
<formControlPr xmlns="http://schemas.microsoft.com/office/spreadsheetml/2009/9/main" objectType="CheckBox" checked="Checked" lockText="1" noThreeD="1"/>
</file>

<file path=xl/ctrlProps/ctrlProp312.xml><?xml version="1.0" encoding="utf-8"?>
<formControlPr xmlns="http://schemas.microsoft.com/office/spreadsheetml/2009/9/main" objectType="CheckBox" lockText="1" noThreeD="1"/>
</file>

<file path=xl/ctrlProps/ctrlProp313.xml><?xml version="1.0" encoding="utf-8"?>
<formControlPr xmlns="http://schemas.microsoft.com/office/spreadsheetml/2009/9/main" objectType="CheckBox" checked="Checked" lockText="1" noThreeD="1"/>
</file>

<file path=xl/ctrlProps/ctrlProp314.xml><?xml version="1.0" encoding="utf-8"?>
<formControlPr xmlns="http://schemas.microsoft.com/office/spreadsheetml/2009/9/main" objectType="CheckBox" checked="Checked" lockText="1" noThreeD="1"/>
</file>

<file path=xl/ctrlProps/ctrlProp315.xml><?xml version="1.0" encoding="utf-8"?>
<formControlPr xmlns="http://schemas.microsoft.com/office/spreadsheetml/2009/9/main" objectType="CheckBox" lockText="1" noThreeD="1"/>
</file>

<file path=xl/ctrlProps/ctrlProp316.xml><?xml version="1.0" encoding="utf-8"?>
<formControlPr xmlns="http://schemas.microsoft.com/office/spreadsheetml/2009/9/main" objectType="CheckBox" checked="Checked" lockText="1" noThreeD="1"/>
</file>

<file path=xl/ctrlProps/ctrlProp317.xml><?xml version="1.0" encoding="utf-8"?>
<formControlPr xmlns="http://schemas.microsoft.com/office/spreadsheetml/2009/9/main" objectType="CheckBox" lockText="1" noThreeD="1"/>
</file>

<file path=xl/ctrlProps/ctrlProp318.xml><?xml version="1.0" encoding="utf-8"?>
<formControlPr xmlns="http://schemas.microsoft.com/office/spreadsheetml/2009/9/main" objectType="CheckBox" lockText="1" noThreeD="1"/>
</file>

<file path=xl/ctrlProps/ctrlProp319.xml><?xml version="1.0" encoding="utf-8"?>
<formControlPr xmlns="http://schemas.microsoft.com/office/spreadsheetml/2009/9/main" objectType="CheckBox" checked="Checked" lockText="1" noThreeD="1"/>
</file>

<file path=xl/ctrlProps/ctrlProp32.xml><?xml version="1.0" encoding="utf-8"?>
<formControlPr xmlns="http://schemas.microsoft.com/office/spreadsheetml/2009/9/main" objectType="CheckBox" checked="Checked" lockText="1" noThreeD="1"/>
</file>

<file path=xl/ctrlProps/ctrlProp320.xml><?xml version="1.0" encoding="utf-8"?>
<formControlPr xmlns="http://schemas.microsoft.com/office/spreadsheetml/2009/9/main" objectType="CheckBox" lockText="1" noThreeD="1"/>
</file>

<file path=xl/ctrlProps/ctrlProp321.xml><?xml version="1.0" encoding="utf-8"?>
<formControlPr xmlns="http://schemas.microsoft.com/office/spreadsheetml/2009/9/main" objectType="CheckBox" checked="Checked" lockText="1" noThreeD="1"/>
</file>

<file path=xl/ctrlProps/ctrlProp322.xml><?xml version="1.0" encoding="utf-8"?>
<formControlPr xmlns="http://schemas.microsoft.com/office/spreadsheetml/2009/9/main" objectType="CheckBox" lockText="1" noThreeD="1"/>
</file>

<file path=xl/ctrlProps/ctrlProp323.xml><?xml version="1.0" encoding="utf-8"?>
<formControlPr xmlns="http://schemas.microsoft.com/office/spreadsheetml/2009/9/main" objectType="CheckBox" checked="Checked" lockText="1" noThreeD="1"/>
</file>

<file path=xl/ctrlProps/ctrlProp324.xml><?xml version="1.0" encoding="utf-8"?>
<formControlPr xmlns="http://schemas.microsoft.com/office/spreadsheetml/2009/9/main" objectType="CheckBox" lockText="1" noThreeD="1"/>
</file>

<file path=xl/ctrlProps/ctrlProp325.xml><?xml version="1.0" encoding="utf-8"?>
<formControlPr xmlns="http://schemas.microsoft.com/office/spreadsheetml/2009/9/main" objectType="CheckBox" lockText="1" noThreeD="1"/>
</file>

<file path=xl/ctrlProps/ctrlProp326.xml><?xml version="1.0" encoding="utf-8"?>
<formControlPr xmlns="http://schemas.microsoft.com/office/spreadsheetml/2009/9/main" objectType="CheckBox" checked="Checked" lockText="1" noThreeD="1"/>
</file>

<file path=xl/ctrlProps/ctrlProp327.xml><?xml version="1.0" encoding="utf-8"?>
<formControlPr xmlns="http://schemas.microsoft.com/office/spreadsheetml/2009/9/main" objectType="CheckBox" lockText="1" noThreeD="1"/>
</file>

<file path=xl/ctrlProps/ctrlProp328.xml><?xml version="1.0" encoding="utf-8"?>
<formControlPr xmlns="http://schemas.microsoft.com/office/spreadsheetml/2009/9/main" objectType="CheckBox" lockText="1" noThreeD="1"/>
</file>

<file path=xl/ctrlProps/ctrlProp329.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checked="Checked" lockText="1" noThreeD="1"/>
</file>

<file path=xl/ctrlProps/ctrlProp330.xml><?xml version="1.0" encoding="utf-8"?>
<formControlPr xmlns="http://schemas.microsoft.com/office/spreadsheetml/2009/9/main" objectType="CheckBox" checked="Checked"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checked="Checked"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checked="Checked" lockText="1" noThreeD="1"/>
</file>

<file path=xl/ctrlProps/ctrlProp44.xml><?xml version="1.0" encoding="utf-8"?>
<formControlPr xmlns="http://schemas.microsoft.com/office/spreadsheetml/2009/9/main" objectType="CheckBox" checked="Checked"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checked="Checked"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checked="Checked" lockText="1" noThreeD="1"/>
</file>

<file path=xl/ctrlProps/ctrlProp51.xml><?xml version="1.0" encoding="utf-8"?>
<formControlPr xmlns="http://schemas.microsoft.com/office/spreadsheetml/2009/9/main" objectType="CheckBox" checked="Checked"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checked="Checked"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checked="Checked"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checked="Checked" lockText="1" noThreeD="1"/>
</file>

<file path=xl/ctrlProps/ctrlProp61.xml><?xml version="1.0" encoding="utf-8"?>
<formControlPr xmlns="http://schemas.microsoft.com/office/spreadsheetml/2009/9/main" objectType="CheckBox" checked="Checked"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checked="Checked"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checked="Checked"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checked="Checked"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checked="Checked" lockText="1" noThreeD="1"/>
</file>

<file path=xl/ctrlProps/ctrlProp74.xml><?xml version="1.0" encoding="utf-8"?>
<formControlPr xmlns="http://schemas.microsoft.com/office/spreadsheetml/2009/9/main" objectType="CheckBox" checked="Checked"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checked="Checked"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checked="Checked" lockText="1" noThreeD="1"/>
</file>

<file path=xl/ctrlProps/ctrlProp81.xml><?xml version="1.0" encoding="utf-8"?>
<formControlPr xmlns="http://schemas.microsoft.com/office/spreadsheetml/2009/9/main" objectType="CheckBox" checked="Checked"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checked="Checked"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checked="Checked"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checked="Checked" lockText="1" noThreeD="1"/>
</file>

<file path=xl/ctrlProps/ctrlProp90.xml><?xml version="1.0" encoding="utf-8"?>
<formControlPr xmlns="http://schemas.microsoft.com/office/spreadsheetml/2009/9/main" objectType="CheckBox" checked="Checked" lockText="1" noThreeD="1"/>
</file>

<file path=xl/ctrlProps/ctrlProp91.xml><?xml version="1.0" encoding="utf-8"?>
<formControlPr xmlns="http://schemas.microsoft.com/office/spreadsheetml/2009/9/main" objectType="CheckBox" checked="Checked"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checked="Checked"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checked="Checked"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66675</xdr:colOff>
          <xdr:row>6</xdr:row>
          <xdr:rowOff>190500</xdr:rowOff>
        </xdr:from>
        <xdr:to>
          <xdr:col>4</xdr:col>
          <xdr:colOff>371475</xdr:colOff>
          <xdr:row>8</xdr:row>
          <xdr:rowOff>28575</xdr:rowOff>
        </xdr:to>
        <xdr:sp macro="" textlink="">
          <xdr:nvSpPr>
            <xdr:cNvPr id="68609" name="Check Box 1" hidden="1">
              <a:extLst>
                <a:ext uri="{63B3BB69-23CF-44E3-9099-C40C66FF867C}">
                  <a14:compatExt spid="_x0000_s68609"/>
                </a:ext>
                <a:ext uri="{FF2B5EF4-FFF2-40B4-BE49-F238E27FC236}">
                  <a16:creationId xmlns:a16="http://schemas.microsoft.com/office/drawing/2014/main" id="{00000000-0008-0000-0000-00000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6</xdr:row>
          <xdr:rowOff>190500</xdr:rowOff>
        </xdr:from>
        <xdr:to>
          <xdr:col>1</xdr:col>
          <xdr:colOff>371475</xdr:colOff>
          <xdr:row>8</xdr:row>
          <xdr:rowOff>28575</xdr:rowOff>
        </xdr:to>
        <xdr:sp macro="" textlink="">
          <xdr:nvSpPr>
            <xdr:cNvPr id="68610" name="Check Box 2" hidden="1">
              <a:extLst>
                <a:ext uri="{63B3BB69-23CF-44E3-9099-C40C66FF867C}">
                  <a14:compatExt spid="_x0000_s68610"/>
                </a:ext>
                <a:ext uri="{FF2B5EF4-FFF2-40B4-BE49-F238E27FC236}">
                  <a16:creationId xmlns:a16="http://schemas.microsoft.com/office/drawing/2014/main" id="{00000000-0008-0000-0000-00000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6</xdr:row>
          <xdr:rowOff>190500</xdr:rowOff>
        </xdr:from>
        <xdr:to>
          <xdr:col>8</xdr:col>
          <xdr:colOff>371475</xdr:colOff>
          <xdr:row>8</xdr:row>
          <xdr:rowOff>28575</xdr:rowOff>
        </xdr:to>
        <xdr:sp macro="" textlink="">
          <xdr:nvSpPr>
            <xdr:cNvPr id="68611" name="Check Box 3" hidden="1">
              <a:extLst>
                <a:ext uri="{63B3BB69-23CF-44E3-9099-C40C66FF867C}">
                  <a14:compatExt spid="_x0000_s68611"/>
                </a:ext>
                <a:ext uri="{FF2B5EF4-FFF2-40B4-BE49-F238E27FC236}">
                  <a16:creationId xmlns:a16="http://schemas.microsoft.com/office/drawing/2014/main" id="{00000000-0008-0000-0000-00000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8</xdr:row>
          <xdr:rowOff>0</xdr:rowOff>
        </xdr:from>
        <xdr:to>
          <xdr:col>8</xdr:col>
          <xdr:colOff>371475</xdr:colOff>
          <xdr:row>9</xdr:row>
          <xdr:rowOff>19050</xdr:rowOff>
        </xdr:to>
        <xdr:sp macro="" textlink="">
          <xdr:nvSpPr>
            <xdr:cNvPr id="68612" name="Check Box 4" hidden="1">
              <a:extLst>
                <a:ext uri="{63B3BB69-23CF-44E3-9099-C40C66FF867C}">
                  <a14:compatExt spid="_x0000_s68612"/>
                </a:ext>
                <a:ext uri="{FF2B5EF4-FFF2-40B4-BE49-F238E27FC236}">
                  <a16:creationId xmlns:a16="http://schemas.microsoft.com/office/drawing/2014/main" id="{00000000-0008-0000-0000-00000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6</xdr:row>
          <xdr:rowOff>190500</xdr:rowOff>
        </xdr:from>
        <xdr:to>
          <xdr:col>11</xdr:col>
          <xdr:colOff>371475</xdr:colOff>
          <xdr:row>8</xdr:row>
          <xdr:rowOff>28575</xdr:rowOff>
        </xdr:to>
        <xdr:sp macro="" textlink="">
          <xdr:nvSpPr>
            <xdr:cNvPr id="68613" name="Check Box 5" hidden="1">
              <a:extLst>
                <a:ext uri="{63B3BB69-23CF-44E3-9099-C40C66FF867C}">
                  <a14:compatExt spid="_x0000_s68613"/>
                </a:ext>
                <a:ext uri="{FF2B5EF4-FFF2-40B4-BE49-F238E27FC236}">
                  <a16:creationId xmlns:a16="http://schemas.microsoft.com/office/drawing/2014/main" id="{00000000-0008-0000-0000-00000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8</xdr:row>
          <xdr:rowOff>0</xdr:rowOff>
        </xdr:from>
        <xdr:to>
          <xdr:col>11</xdr:col>
          <xdr:colOff>371475</xdr:colOff>
          <xdr:row>9</xdr:row>
          <xdr:rowOff>19050</xdr:rowOff>
        </xdr:to>
        <xdr:sp macro="" textlink="">
          <xdr:nvSpPr>
            <xdr:cNvPr id="68614" name="Check Box 6" hidden="1">
              <a:extLst>
                <a:ext uri="{63B3BB69-23CF-44E3-9099-C40C66FF867C}">
                  <a14:compatExt spid="_x0000_s68614"/>
                </a:ext>
                <a:ext uri="{FF2B5EF4-FFF2-40B4-BE49-F238E27FC236}">
                  <a16:creationId xmlns:a16="http://schemas.microsoft.com/office/drawing/2014/main" id="{00000000-0008-0000-0000-00000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8</xdr:row>
          <xdr:rowOff>0</xdr:rowOff>
        </xdr:from>
        <xdr:to>
          <xdr:col>1</xdr:col>
          <xdr:colOff>371475</xdr:colOff>
          <xdr:row>9</xdr:row>
          <xdr:rowOff>19050</xdr:rowOff>
        </xdr:to>
        <xdr:sp macro="" textlink="">
          <xdr:nvSpPr>
            <xdr:cNvPr id="68615" name="Check Box 7" hidden="1">
              <a:extLst>
                <a:ext uri="{63B3BB69-23CF-44E3-9099-C40C66FF867C}">
                  <a14:compatExt spid="_x0000_s68615"/>
                </a:ext>
                <a:ext uri="{FF2B5EF4-FFF2-40B4-BE49-F238E27FC236}">
                  <a16:creationId xmlns:a16="http://schemas.microsoft.com/office/drawing/2014/main" id="{00000000-0008-0000-0000-00000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26</xdr:row>
          <xdr:rowOff>9525</xdr:rowOff>
        </xdr:from>
        <xdr:to>
          <xdr:col>3</xdr:col>
          <xdr:colOff>381000</xdr:colOff>
          <xdr:row>27</xdr:row>
          <xdr:rowOff>9525</xdr:rowOff>
        </xdr:to>
        <xdr:sp macro="" textlink="">
          <xdr:nvSpPr>
            <xdr:cNvPr id="68616" name="Check Box 8" hidden="1">
              <a:extLst>
                <a:ext uri="{63B3BB69-23CF-44E3-9099-C40C66FF867C}">
                  <a14:compatExt spid="_x0000_s68616"/>
                </a:ext>
                <a:ext uri="{FF2B5EF4-FFF2-40B4-BE49-F238E27FC236}">
                  <a16:creationId xmlns:a16="http://schemas.microsoft.com/office/drawing/2014/main" id="{00000000-0008-0000-0000-00000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352425</xdr:colOff>
          <xdr:row>26</xdr:row>
          <xdr:rowOff>19050</xdr:rowOff>
        </xdr:from>
        <xdr:to>
          <xdr:col>7</xdr:col>
          <xdr:colOff>276225</xdr:colOff>
          <xdr:row>27</xdr:row>
          <xdr:rowOff>19050</xdr:rowOff>
        </xdr:to>
        <xdr:sp macro="" textlink="">
          <xdr:nvSpPr>
            <xdr:cNvPr id="68617" name="Check Box 9" hidden="1">
              <a:extLst>
                <a:ext uri="{63B3BB69-23CF-44E3-9099-C40C66FF867C}">
                  <a14:compatExt spid="_x0000_s68617"/>
                </a:ext>
                <a:ext uri="{FF2B5EF4-FFF2-40B4-BE49-F238E27FC236}">
                  <a16:creationId xmlns:a16="http://schemas.microsoft.com/office/drawing/2014/main" id="{00000000-0008-0000-0000-00000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33</xdr:row>
          <xdr:rowOff>0</xdr:rowOff>
        </xdr:from>
        <xdr:to>
          <xdr:col>6</xdr:col>
          <xdr:colOff>371475</xdr:colOff>
          <xdr:row>34</xdr:row>
          <xdr:rowOff>0</xdr:rowOff>
        </xdr:to>
        <xdr:sp macro="" textlink="">
          <xdr:nvSpPr>
            <xdr:cNvPr id="68618" name="Check Box 10" hidden="1">
              <a:extLst>
                <a:ext uri="{63B3BB69-23CF-44E3-9099-C40C66FF867C}">
                  <a14:compatExt spid="_x0000_s68618"/>
                </a:ext>
                <a:ext uri="{FF2B5EF4-FFF2-40B4-BE49-F238E27FC236}">
                  <a16:creationId xmlns:a16="http://schemas.microsoft.com/office/drawing/2014/main" id="{00000000-0008-0000-0000-00000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33</xdr:row>
          <xdr:rowOff>0</xdr:rowOff>
        </xdr:from>
        <xdr:to>
          <xdr:col>10</xdr:col>
          <xdr:colOff>371475</xdr:colOff>
          <xdr:row>34</xdr:row>
          <xdr:rowOff>0</xdr:rowOff>
        </xdr:to>
        <xdr:sp macro="" textlink="">
          <xdr:nvSpPr>
            <xdr:cNvPr id="68619" name="Check Box 11" hidden="1">
              <a:extLst>
                <a:ext uri="{63B3BB69-23CF-44E3-9099-C40C66FF867C}">
                  <a14:compatExt spid="_x0000_s68619"/>
                </a:ext>
                <a:ext uri="{FF2B5EF4-FFF2-40B4-BE49-F238E27FC236}">
                  <a16:creationId xmlns:a16="http://schemas.microsoft.com/office/drawing/2014/main" id="{00000000-0008-0000-0000-00000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35</xdr:row>
          <xdr:rowOff>0</xdr:rowOff>
        </xdr:from>
        <xdr:to>
          <xdr:col>6</xdr:col>
          <xdr:colOff>371475</xdr:colOff>
          <xdr:row>36</xdr:row>
          <xdr:rowOff>0</xdr:rowOff>
        </xdr:to>
        <xdr:sp macro="" textlink="">
          <xdr:nvSpPr>
            <xdr:cNvPr id="68620" name="Check Box 12" hidden="1">
              <a:extLst>
                <a:ext uri="{63B3BB69-23CF-44E3-9099-C40C66FF867C}">
                  <a14:compatExt spid="_x0000_s68620"/>
                </a:ext>
                <a:ext uri="{FF2B5EF4-FFF2-40B4-BE49-F238E27FC236}">
                  <a16:creationId xmlns:a16="http://schemas.microsoft.com/office/drawing/2014/main" id="{00000000-0008-0000-0000-00000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35</xdr:row>
          <xdr:rowOff>0</xdr:rowOff>
        </xdr:from>
        <xdr:to>
          <xdr:col>10</xdr:col>
          <xdr:colOff>371475</xdr:colOff>
          <xdr:row>36</xdr:row>
          <xdr:rowOff>0</xdr:rowOff>
        </xdr:to>
        <xdr:sp macro="" textlink="">
          <xdr:nvSpPr>
            <xdr:cNvPr id="68621" name="Check Box 13" hidden="1">
              <a:extLst>
                <a:ext uri="{63B3BB69-23CF-44E3-9099-C40C66FF867C}">
                  <a14:compatExt spid="_x0000_s68621"/>
                </a:ext>
                <a:ext uri="{FF2B5EF4-FFF2-40B4-BE49-F238E27FC236}">
                  <a16:creationId xmlns:a16="http://schemas.microsoft.com/office/drawing/2014/main" id="{00000000-0008-0000-0000-00000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37</xdr:row>
          <xdr:rowOff>0</xdr:rowOff>
        </xdr:from>
        <xdr:to>
          <xdr:col>6</xdr:col>
          <xdr:colOff>371475</xdr:colOff>
          <xdr:row>38</xdr:row>
          <xdr:rowOff>0</xdr:rowOff>
        </xdr:to>
        <xdr:sp macro="" textlink="">
          <xdr:nvSpPr>
            <xdr:cNvPr id="68622" name="Check Box 14" hidden="1">
              <a:extLst>
                <a:ext uri="{63B3BB69-23CF-44E3-9099-C40C66FF867C}">
                  <a14:compatExt spid="_x0000_s68622"/>
                </a:ext>
                <a:ext uri="{FF2B5EF4-FFF2-40B4-BE49-F238E27FC236}">
                  <a16:creationId xmlns:a16="http://schemas.microsoft.com/office/drawing/2014/main" id="{00000000-0008-0000-0000-00000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38</xdr:row>
          <xdr:rowOff>0</xdr:rowOff>
        </xdr:from>
        <xdr:to>
          <xdr:col>6</xdr:col>
          <xdr:colOff>371475</xdr:colOff>
          <xdr:row>39</xdr:row>
          <xdr:rowOff>0</xdr:rowOff>
        </xdr:to>
        <xdr:sp macro="" textlink="">
          <xdr:nvSpPr>
            <xdr:cNvPr id="68623" name="Check Box 15" hidden="1">
              <a:extLst>
                <a:ext uri="{63B3BB69-23CF-44E3-9099-C40C66FF867C}">
                  <a14:compatExt spid="_x0000_s68623"/>
                </a:ext>
                <a:ext uri="{FF2B5EF4-FFF2-40B4-BE49-F238E27FC236}">
                  <a16:creationId xmlns:a16="http://schemas.microsoft.com/office/drawing/2014/main" id="{00000000-0008-0000-0000-00000F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40</xdr:row>
          <xdr:rowOff>0</xdr:rowOff>
        </xdr:from>
        <xdr:to>
          <xdr:col>6</xdr:col>
          <xdr:colOff>371475</xdr:colOff>
          <xdr:row>41</xdr:row>
          <xdr:rowOff>0</xdr:rowOff>
        </xdr:to>
        <xdr:sp macro="" textlink="">
          <xdr:nvSpPr>
            <xdr:cNvPr id="68624" name="Check Box 16" hidden="1">
              <a:extLst>
                <a:ext uri="{63B3BB69-23CF-44E3-9099-C40C66FF867C}">
                  <a14:compatExt spid="_x0000_s68624"/>
                </a:ext>
                <a:ext uri="{FF2B5EF4-FFF2-40B4-BE49-F238E27FC236}">
                  <a16:creationId xmlns:a16="http://schemas.microsoft.com/office/drawing/2014/main" id="{00000000-0008-0000-0000-000010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41</xdr:row>
          <xdr:rowOff>0</xdr:rowOff>
        </xdr:from>
        <xdr:to>
          <xdr:col>6</xdr:col>
          <xdr:colOff>371475</xdr:colOff>
          <xdr:row>42</xdr:row>
          <xdr:rowOff>0</xdr:rowOff>
        </xdr:to>
        <xdr:sp macro="" textlink="">
          <xdr:nvSpPr>
            <xdr:cNvPr id="68625" name="Check Box 17" hidden="1">
              <a:extLst>
                <a:ext uri="{63B3BB69-23CF-44E3-9099-C40C66FF867C}">
                  <a14:compatExt spid="_x0000_s68625"/>
                </a:ext>
                <a:ext uri="{FF2B5EF4-FFF2-40B4-BE49-F238E27FC236}">
                  <a16:creationId xmlns:a16="http://schemas.microsoft.com/office/drawing/2014/main" id="{00000000-0008-0000-0000-00001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42</xdr:row>
          <xdr:rowOff>0</xdr:rowOff>
        </xdr:from>
        <xdr:to>
          <xdr:col>6</xdr:col>
          <xdr:colOff>371475</xdr:colOff>
          <xdr:row>43</xdr:row>
          <xdr:rowOff>0</xdr:rowOff>
        </xdr:to>
        <xdr:sp macro="" textlink="">
          <xdr:nvSpPr>
            <xdr:cNvPr id="68626" name="Check Box 18" hidden="1">
              <a:extLst>
                <a:ext uri="{63B3BB69-23CF-44E3-9099-C40C66FF867C}">
                  <a14:compatExt spid="_x0000_s68626"/>
                </a:ext>
                <a:ext uri="{FF2B5EF4-FFF2-40B4-BE49-F238E27FC236}">
                  <a16:creationId xmlns:a16="http://schemas.microsoft.com/office/drawing/2014/main" id="{00000000-0008-0000-0000-00001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53</xdr:row>
          <xdr:rowOff>0</xdr:rowOff>
        </xdr:from>
        <xdr:to>
          <xdr:col>5</xdr:col>
          <xdr:colOff>295275</xdr:colOff>
          <xdr:row>54</xdr:row>
          <xdr:rowOff>0</xdr:rowOff>
        </xdr:to>
        <xdr:sp macro="" textlink="">
          <xdr:nvSpPr>
            <xdr:cNvPr id="68627" name="Check Box 19" hidden="1">
              <a:extLst>
                <a:ext uri="{63B3BB69-23CF-44E3-9099-C40C66FF867C}">
                  <a14:compatExt spid="_x0000_s68627"/>
                </a:ext>
                <a:ext uri="{FF2B5EF4-FFF2-40B4-BE49-F238E27FC236}">
                  <a16:creationId xmlns:a16="http://schemas.microsoft.com/office/drawing/2014/main" id="{00000000-0008-0000-0000-00001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352425</xdr:colOff>
          <xdr:row>53</xdr:row>
          <xdr:rowOff>0</xdr:rowOff>
        </xdr:from>
        <xdr:to>
          <xdr:col>8</xdr:col>
          <xdr:colOff>581025</xdr:colOff>
          <xdr:row>54</xdr:row>
          <xdr:rowOff>0</xdr:rowOff>
        </xdr:to>
        <xdr:sp macro="" textlink="">
          <xdr:nvSpPr>
            <xdr:cNvPr id="68628" name="Check Box 20" hidden="1">
              <a:extLst>
                <a:ext uri="{63B3BB69-23CF-44E3-9099-C40C66FF867C}">
                  <a14:compatExt spid="_x0000_s68628"/>
                </a:ext>
                <a:ext uri="{FF2B5EF4-FFF2-40B4-BE49-F238E27FC236}">
                  <a16:creationId xmlns:a16="http://schemas.microsoft.com/office/drawing/2014/main" id="{00000000-0008-0000-0000-00001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55</xdr:row>
          <xdr:rowOff>0</xdr:rowOff>
        </xdr:from>
        <xdr:to>
          <xdr:col>5</xdr:col>
          <xdr:colOff>295275</xdr:colOff>
          <xdr:row>56</xdr:row>
          <xdr:rowOff>0</xdr:rowOff>
        </xdr:to>
        <xdr:sp macro="" textlink="">
          <xdr:nvSpPr>
            <xdr:cNvPr id="68629" name="Check Box 21" hidden="1">
              <a:extLst>
                <a:ext uri="{63B3BB69-23CF-44E3-9099-C40C66FF867C}">
                  <a14:compatExt spid="_x0000_s68629"/>
                </a:ext>
                <a:ext uri="{FF2B5EF4-FFF2-40B4-BE49-F238E27FC236}">
                  <a16:creationId xmlns:a16="http://schemas.microsoft.com/office/drawing/2014/main" id="{00000000-0008-0000-0000-00001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55</xdr:row>
          <xdr:rowOff>0</xdr:rowOff>
        </xdr:from>
        <xdr:to>
          <xdr:col>9</xdr:col>
          <xdr:colOff>295275</xdr:colOff>
          <xdr:row>56</xdr:row>
          <xdr:rowOff>0</xdr:rowOff>
        </xdr:to>
        <xdr:sp macro="" textlink="">
          <xdr:nvSpPr>
            <xdr:cNvPr id="68630" name="Check Box 22" hidden="1">
              <a:extLst>
                <a:ext uri="{63B3BB69-23CF-44E3-9099-C40C66FF867C}">
                  <a14:compatExt spid="_x0000_s68630"/>
                </a:ext>
                <a:ext uri="{FF2B5EF4-FFF2-40B4-BE49-F238E27FC236}">
                  <a16:creationId xmlns:a16="http://schemas.microsoft.com/office/drawing/2014/main" id="{00000000-0008-0000-0000-00001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57</xdr:row>
          <xdr:rowOff>0</xdr:rowOff>
        </xdr:from>
        <xdr:to>
          <xdr:col>5</xdr:col>
          <xdr:colOff>295275</xdr:colOff>
          <xdr:row>58</xdr:row>
          <xdr:rowOff>0</xdr:rowOff>
        </xdr:to>
        <xdr:sp macro="" textlink="">
          <xdr:nvSpPr>
            <xdr:cNvPr id="68631" name="Check Box 23" hidden="1">
              <a:extLst>
                <a:ext uri="{63B3BB69-23CF-44E3-9099-C40C66FF867C}">
                  <a14:compatExt spid="_x0000_s68631"/>
                </a:ext>
                <a:ext uri="{FF2B5EF4-FFF2-40B4-BE49-F238E27FC236}">
                  <a16:creationId xmlns:a16="http://schemas.microsoft.com/office/drawing/2014/main" id="{00000000-0008-0000-0000-00001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57</xdr:row>
          <xdr:rowOff>0</xdr:rowOff>
        </xdr:from>
        <xdr:to>
          <xdr:col>9</xdr:col>
          <xdr:colOff>295275</xdr:colOff>
          <xdr:row>58</xdr:row>
          <xdr:rowOff>0</xdr:rowOff>
        </xdr:to>
        <xdr:sp macro="" textlink="">
          <xdr:nvSpPr>
            <xdr:cNvPr id="68632" name="Check Box 24" hidden="1">
              <a:extLst>
                <a:ext uri="{63B3BB69-23CF-44E3-9099-C40C66FF867C}">
                  <a14:compatExt spid="_x0000_s68632"/>
                </a:ext>
                <a:ext uri="{FF2B5EF4-FFF2-40B4-BE49-F238E27FC236}">
                  <a16:creationId xmlns:a16="http://schemas.microsoft.com/office/drawing/2014/main" id="{00000000-0008-0000-0000-00001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59</xdr:row>
          <xdr:rowOff>0</xdr:rowOff>
        </xdr:from>
        <xdr:to>
          <xdr:col>5</xdr:col>
          <xdr:colOff>295275</xdr:colOff>
          <xdr:row>60</xdr:row>
          <xdr:rowOff>0</xdr:rowOff>
        </xdr:to>
        <xdr:sp macro="" textlink="">
          <xdr:nvSpPr>
            <xdr:cNvPr id="68633" name="Check Box 25" hidden="1">
              <a:extLst>
                <a:ext uri="{63B3BB69-23CF-44E3-9099-C40C66FF867C}">
                  <a14:compatExt spid="_x0000_s68633"/>
                </a:ext>
                <a:ext uri="{FF2B5EF4-FFF2-40B4-BE49-F238E27FC236}">
                  <a16:creationId xmlns:a16="http://schemas.microsoft.com/office/drawing/2014/main" id="{00000000-0008-0000-0000-00001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59</xdr:row>
          <xdr:rowOff>0</xdr:rowOff>
        </xdr:from>
        <xdr:to>
          <xdr:col>5</xdr:col>
          <xdr:colOff>295275</xdr:colOff>
          <xdr:row>60</xdr:row>
          <xdr:rowOff>0</xdr:rowOff>
        </xdr:to>
        <xdr:sp macro="" textlink="">
          <xdr:nvSpPr>
            <xdr:cNvPr id="68634" name="Check Box 26" hidden="1">
              <a:extLst>
                <a:ext uri="{63B3BB69-23CF-44E3-9099-C40C66FF867C}">
                  <a14:compatExt spid="_x0000_s68634"/>
                </a:ext>
                <a:ext uri="{FF2B5EF4-FFF2-40B4-BE49-F238E27FC236}">
                  <a16:creationId xmlns:a16="http://schemas.microsoft.com/office/drawing/2014/main" id="{00000000-0008-0000-0000-00001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59</xdr:row>
          <xdr:rowOff>0</xdr:rowOff>
        </xdr:from>
        <xdr:to>
          <xdr:col>5</xdr:col>
          <xdr:colOff>295275</xdr:colOff>
          <xdr:row>60</xdr:row>
          <xdr:rowOff>0</xdr:rowOff>
        </xdr:to>
        <xdr:sp macro="" textlink="">
          <xdr:nvSpPr>
            <xdr:cNvPr id="68635" name="Check Box 27" hidden="1">
              <a:extLst>
                <a:ext uri="{63B3BB69-23CF-44E3-9099-C40C66FF867C}">
                  <a14:compatExt spid="_x0000_s68635"/>
                </a:ext>
                <a:ext uri="{FF2B5EF4-FFF2-40B4-BE49-F238E27FC236}">
                  <a16:creationId xmlns:a16="http://schemas.microsoft.com/office/drawing/2014/main" id="{00000000-0008-0000-0000-00001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59</xdr:row>
          <xdr:rowOff>0</xdr:rowOff>
        </xdr:from>
        <xdr:to>
          <xdr:col>5</xdr:col>
          <xdr:colOff>295275</xdr:colOff>
          <xdr:row>60</xdr:row>
          <xdr:rowOff>0</xdr:rowOff>
        </xdr:to>
        <xdr:sp macro="" textlink="">
          <xdr:nvSpPr>
            <xdr:cNvPr id="68636" name="Check Box 28" hidden="1">
              <a:extLst>
                <a:ext uri="{63B3BB69-23CF-44E3-9099-C40C66FF867C}">
                  <a14:compatExt spid="_x0000_s68636"/>
                </a:ext>
                <a:ext uri="{FF2B5EF4-FFF2-40B4-BE49-F238E27FC236}">
                  <a16:creationId xmlns:a16="http://schemas.microsoft.com/office/drawing/2014/main" id="{00000000-0008-0000-0000-00001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60</xdr:row>
          <xdr:rowOff>0</xdr:rowOff>
        </xdr:from>
        <xdr:to>
          <xdr:col>5</xdr:col>
          <xdr:colOff>295275</xdr:colOff>
          <xdr:row>60</xdr:row>
          <xdr:rowOff>180975</xdr:rowOff>
        </xdr:to>
        <xdr:sp macro="" textlink="">
          <xdr:nvSpPr>
            <xdr:cNvPr id="68637" name="Check Box 29" hidden="1">
              <a:extLst>
                <a:ext uri="{63B3BB69-23CF-44E3-9099-C40C66FF867C}">
                  <a14:compatExt spid="_x0000_s68637"/>
                </a:ext>
                <a:ext uri="{FF2B5EF4-FFF2-40B4-BE49-F238E27FC236}">
                  <a16:creationId xmlns:a16="http://schemas.microsoft.com/office/drawing/2014/main" id="{00000000-0008-0000-0000-00001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61</xdr:row>
          <xdr:rowOff>0</xdr:rowOff>
        </xdr:from>
        <xdr:to>
          <xdr:col>5</xdr:col>
          <xdr:colOff>295275</xdr:colOff>
          <xdr:row>61</xdr:row>
          <xdr:rowOff>180975</xdr:rowOff>
        </xdr:to>
        <xdr:sp macro="" textlink="">
          <xdr:nvSpPr>
            <xdr:cNvPr id="68638" name="Check Box 30" hidden="1">
              <a:extLst>
                <a:ext uri="{63B3BB69-23CF-44E3-9099-C40C66FF867C}">
                  <a14:compatExt spid="_x0000_s68638"/>
                </a:ext>
                <a:ext uri="{FF2B5EF4-FFF2-40B4-BE49-F238E27FC236}">
                  <a16:creationId xmlns:a16="http://schemas.microsoft.com/office/drawing/2014/main" id="{00000000-0008-0000-0000-00001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66675</xdr:colOff>
          <xdr:row>7</xdr:row>
          <xdr:rowOff>190500</xdr:rowOff>
        </xdr:from>
        <xdr:to>
          <xdr:col>4</xdr:col>
          <xdr:colOff>371475</xdr:colOff>
          <xdr:row>9</xdr:row>
          <xdr:rowOff>19050</xdr:rowOff>
        </xdr:to>
        <xdr:sp macro="" textlink="">
          <xdr:nvSpPr>
            <xdr:cNvPr id="5121" name="Check Box 1" hidden="1">
              <a:extLst>
                <a:ext uri="{63B3BB69-23CF-44E3-9099-C40C66FF867C}">
                  <a14:compatExt spid="_x0000_s5121"/>
                </a:ext>
                <a:ext uri="{FF2B5EF4-FFF2-40B4-BE49-F238E27FC236}">
                  <a16:creationId xmlns:a16="http://schemas.microsoft.com/office/drawing/2014/main" id="{00000000-0008-0000-0300-00000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7</xdr:row>
          <xdr:rowOff>190500</xdr:rowOff>
        </xdr:from>
        <xdr:to>
          <xdr:col>1</xdr:col>
          <xdr:colOff>371475</xdr:colOff>
          <xdr:row>9</xdr:row>
          <xdr:rowOff>19050</xdr:rowOff>
        </xdr:to>
        <xdr:sp macro="" textlink="">
          <xdr:nvSpPr>
            <xdr:cNvPr id="5122" name="Check Box 2" hidden="1">
              <a:extLst>
                <a:ext uri="{63B3BB69-23CF-44E3-9099-C40C66FF867C}">
                  <a14:compatExt spid="_x0000_s5122"/>
                </a:ext>
                <a:ext uri="{FF2B5EF4-FFF2-40B4-BE49-F238E27FC236}">
                  <a16:creationId xmlns:a16="http://schemas.microsoft.com/office/drawing/2014/main" id="{00000000-0008-0000-0300-00000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7</xdr:row>
          <xdr:rowOff>190500</xdr:rowOff>
        </xdr:from>
        <xdr:to>
          <xdr:col>8</xdr:col>
          <xdr:colOff>371475</xdr:colOff>
          <xdr:row>9</xdr:row>
          <xdr:rowOff>19050</xdr:rowOff>
        </xdr:to>
        <xdr:sp macro="" textlink="">
          <xdr:nvSpPr>
            <xdr:cNvPr id="5123" name="Check Box 3" hidden="1">
              <a:extLst>
                <a:ext uri="{63B3BB69-23CF-44E3-9099-C40C66FF867C}">
                  <a14:compatExt spid="_x0000_s5123"/>
                </a:ext>
                <a:ext uri="{FF2B5EF4-FFF2-40B4-BE49-F238E27FC236}">
                  <a16:creationId xmlns:a16="http://schemas.microsoft.com/office/drawing/2014/main" id="{00000000-0008-0000-0300-00000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9</xdr:row>
          <xdr:rowOff>0</xdr:rowOff>
        </xdr:from>
        <xdr:to>
          <xdr:col>8</xdr:col>
          <xdr:colOff>371475</xdr:colOff>
          <xdr:row>10</xdr:row>
          <xdr:rowOff>0</xdr:rowOff>
        </xdr:to>
        <xdr:sp macro="" textlink="">
          <xdr:nvSpPr>
            <xdr:cNvPr id="5124" name="Check Box 4" hidden="1">
              <a:extLst>
                <a:ext uri="{63B3BB69-23CF-44E3-9099-C40C66FF867C}">
                  <a14:compatExt spid="_x0000_s5124"/>
                </a:ext>
                <a:ext uri="{FF2B5EF4-FFF2-40B4-BE49-F238E27FC236}">
                  <a16:creationId xmlns:a16="http://schemas.microsoft.com/office/drawing/2014/main" id="{00000000-0008-0000-0300-00000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7</xdr:row>
          <xdr:rowOff>190500</xdr:rowOff>
        </xdr:from>
        <xdr:to>
          <xdr:col>11</xdr:col>
          <xdr:colOff>371475</xdr:colOff>
          <xdr:row>9</xdr:row>
          <xdr:rowOff>19050</xdr:rowOff>
        </xdr:to>
        <xdr:sp macro="" textlink="">
          <xdr:nvSpPr>
            <xdr:cNvPr id="5125" name="Check Box 5" hidden="1">
              <a:extLst>
                <a:ext uri="{63B3BB69-23CF-44E3-9099-C40C66FF867C}">
                  <a14:compatExt spid="_x0000_s5125"/>
                </a:ext>
                <a:ext uri="{FF2B5EF4-FFF2-40B4-BE49-F238E27FC236}">
                  <a16:creationId xmlns:a16="http://schemas.microsoft.com/office/drawing/2014/main" id="{00000000-0008-0000-0300-00000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9</xdr:row>
          <xdr:rowOff>0</xdr:rowOff>
        </xdr:from>
        <xdr:to>
          <xdr:col>11</xdr:col>
          <xdr:colOff>371475</xdr:colOff>
          <xdr:row>10</xdr:row>
          <xdr:rowOff>0</xdr:rowOff>
        </xdr:to>
        <xdr:sp macro="" textlink="">
          <xdr:nvSpPr>
            <xdr:cNvPr id="5126" name="Check Box 6" hidden="1">
              <a:extLst>
                <a:ext uri="{63B3BB69-23CF-44E3-9099-C40C66FF867C}">
                  <a14:compatExt spid="_x0000_s5126"/>
                </a:ext>
                <a:ext uri="{FF2B5EF4-FFF2-40B4-BE49-F238E27FC236}">
                  <a16:creationId xmlns:a16="http://schemas.microsoft.com/office/drawing/2014/main" id="{00000000-0008-0000-0300-00000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9</xdr:row>
          <xdr:rowOff>0</xdr:rowOff>
        </xdr:from>
        <xdr:to>
          <xdr:col>1</xdr:col>
          <xdr:colOff>371475</xdr:colOff>
          <xdr:row>10</xdr:row>
          <xdr:rowOff>0</xdr:rowOff>
        </xdr:to>
        <xdr:sp macro="" textlink="">
          <xdr:nvSpPr>
            <xdr:cNvPr id="5127" name="Check Box 7" hidden="1">
              <a:extLst>
                <a:ext uri="{63B3BB69-23CF-44E3-9099-C40C66FF867C}">
                  <a14:compatExt spid="_x0000_s5127"/>
                </a:ext>
                <a:ext uri="{FF2B5EF4-FFF2-40B4-BE49-F238E27FC236}">
                  <a16:creationId xmlns:a16="http://schemas.microsoft.com/office/drawing/2014/main" id="{00000000-0008-0000-0300-00000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27</xdr:row>
          <xdr:rowOff>0</xdr:rowOff>
        </xdr:from>
        <xdr:to>
          <xdr:col>4</xdr:col>
          <xdr:colOff>371475</xdr:colOff>
          <xdr:row>28</xdr:row>
          <xdr:rowOff>0</xdr:rowOff>
        </xdr:to>
        <xdr:sp macro="" textlink="">
          <xdr:nvSpPr>
            <xdr:cNvPr id="5128" name="Check Box 8" hidden="1">
              <a:extLst>
                <a:ext uri="{63B3BB69-23CF-44E3-9099-C40C66FF867C}">
                  <a14:compatExt spid="_x0000_s5128"/>
                </a:ext>
                <a:ext uri="{FF2B5EF4-FFF2-40B4-BE49-F238E27FC236}">
                  <a16:creationId xmlns:a16="http://schemas.microsoft.com/office/drawing/2014/main" id="{00000000-0008-0000-0300-00000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28</xdr:row>
          <xdr:rowOff>0</xdr:rowOff>
        </xdr:from>
        <xdr:to>
          <xdr:col>4</xdr:col>
          <xdr:colOff>371475</xdr:colOff>
          <xdr:row>28</xdr:row>
          <xdr:rowOff>190500</xdr:rowOff>
        </xdr:to>
        <xdr:sp macro="" textlink="">
          <xdr:nvSpPr>
            <xdr:cNvPr id="5129" name="Check Box 9" hidden="1">
              <a:extLst>
                <a:ext uri="{63B3BB69-23CF-44E3-9099-C40C66FF867C}">
                  <a14:compatExt spid="_x0000_s5129"/>
                </a:ext>
                <a:ext uri="{FF2B5EF4-FFF2-40B4-BE49-F238E27FC236}">
                  <a16:creationId xmlns:a16="http://schemas.microsoft.com/office/drawing/2014/main" id="{00000000-0008-0000-0300-00000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34</xdr:row>
          <xdr:rowOff>0</xdr:rowOff>
        </xdr:from>
        <xdr:to>
          <xdr:col>6</xdr:col>
          <xdr:colOff>371475</xdr:colOff>
          <xdr:row>35</xdr:row>
          <xdr:rowOff>0</xdr:rowOff>
        </xdr:to>
        <xdr:sp macro="" textlink="">
          <xdr:nvSpPr>
            <xdr:cNvPr id="5130" name="Check Box 10" hidden="1">
              <a:extLst>
                <a:ext uri="{63B3BB69-23CF-44E3-9099-C40C66FF867C}">
                  <a14:compatExt spid="_x0000_s5130"/>
                </a:ext>
                <a:ext uri="{FF2B5EF4-FFF2-40B4-BE49-F238E27FC236}">
                  <a16:creationId xmlns:a16="http://schemas.microsoft.com/office/drawing/2014/main" id="{00000000-0008-0000-0300-00000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34</xdr:row>
          <xdr:rowOff>0</xdr:rowOff>
        </xdr:from>
        <xdr:to>
          <xdr:col>9</xdr:col>
          <xdr:colOff>371475</xdr:colOff>
          <xdr:row>35</xdr:row>
          <xdr:rowOff>0</xdr:rowOff>
        </xdr:to>
        <xdr:sp macro="" textlink="">
          <xdr:nvSpPr>
            <xdr:cNvPr id="5131" name="Check Box 11" hidden="1">
              <a:extLst>
                <a:ext uri="{63B3BB69-23CF-44E3-9099-C40C66FF867C}">
                  <a14:compatExt spid="_x0000_s5131"/>
                </a:ext>
                <a:ext uri="{FF2B5EF4-FFF2-40B4-BE49-F238E27FC236}">
                  <a16:creationId xmlns:a16="http://schemas.microsoft.com/office/drawing/2014/main" id="{00000000-0008-0000-0300-00000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36</xdr:row>
          <xdr:rowOff>0</xdr:rowOff>
        </xdr:from>
        <xdr:to>
          <xdr:col>6</xdr:col>
          <xdr:colOff>371475</xdr:colOff>
          <xdr:row>37</xdr:row>
          <xdr:rowOff>0</xdr:rowOff>
        </xdr:to>
        <xdr:sp macro="" textlink="">
          <xdr:nvSpPr>
            <xdr:cNvPr id="5132" name="Check Box 12" hidden="1">
              <a:extLst>
                <a:ext uri="{63B3BB69-23CF-44E3-9099-C40C66FF867C}">
                  <a14:compatExt spid="_x0000_s5132"/>
                </a:ext>
                <a:ext uri="{FF2B5EF4-FFF2-40B4-BE49-F238E27FC236}">
                  <a16:creationId xmlns:a16="http://schemas.microsoft.com/office/drawing/2014/main" id="{00000000-0008-0000-0300-00000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36</xdr:row>
          <xdr:rowOff>0</xdr:rowOff>
        </xdr:from>
        <xdr:to>
          <xdr:col>10</xdr:col>
          <xdr:colOff>371475</xdr:colOff>
          <xdr:row>37</xdr:row>
          <xdr:rowOff>0</xdr:rowOff>
        </xdr:to>
        <xdr:sp macro="" textlink="">
          <xdr:nvSpPr>
            <xdr:cNvPr id="5133" name="Check Box 13" hidden="1">
              <a:extLst>
                <a:ext uri="{63B3BB69-23CF-44E3-9099-C40C66FF867C}">
                  <a14:compatExt spid="_x0000_s5133"/>
                </a:ext>
                <a:ext uri="{FF2B5EF4-FFF2-40B4-BE49-F238E27FC236}">
                  <a16:creationId xmlns:a16="http://schemas.microsoft.com/office/drawing/2014/main" id="{00000000-0008-0000-0300-00000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38</xdr:row>
          <xdr:rowOff>0</xdr:rowOff>
        </xdr:from>
        <xdr:to>
          <xdr:col>6</xdr:col>
          <xdr:colOff>371475</xdr:colOff>
          <xdr:row>39</xdr:row>
          <xdr:rowOff>0</xdr:rowOff>
        </xdr:to>
        <xdr:sp macro="" textlink="">
          <xdr:nvSpPr>
            <xdr:cNvPr id="5134" name="Check Box 14" hidden="1">
              <a:extLst>
                <a:ext uri="{63B3BB69-23CF-44E3-9099-C40C66FF867C}">
                  <a14:compatExt spid="_x0000_s5134"/>
                </a:ext>
                <a:ext uri="{FF2B5EF4-FFF2-40B4-BE49-F238E27FC236}">
                  <a16:creationId xmlns:a16="http://schemas.microsoft.com/office/drawing/2014/main" id="{00000000-0008-0000-0300-00000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39</xdr:row>
          <xdr:rowOff>0</xdr:rowOff>
        </xdr:from>
        <xdr:to>
          <xdr:col>6</xdr:col>
          <xdr:colOff>371475</xdr:colOff>
          <xdr:row>40</xdr:row>
          <xdr:rowOff>0</xdr:rowOff>
        </xdr:to>
        <xdr:sp macro="" textlink="">
          <xdr:nvSpPr>
            <xdr:cNvPr id="5135" name="Check Box 15" hidden="1">
              <a:extLst>
                <a:ext uri="{63B3BB69-23CF-44E3-9099-C40C66FF867C}">
                  <a14:compatExt spid="_x0000_s5135"/>
                </a:ext>
                <a:ext uri="{FF2B5EF4-FFF2-40B4-BE49-F238E27FC236}">
                  <a16:creationId xmlns:a16="http://schemas.microsoft.com/office/drawing/2014/main" id="{00000000-0008-0000-0300-00000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41</xdr:row>
          <xdr:rowOff>0</xdr:rowOff>
        </xdr:from>
        <xdr:to>
          <xdr:col>6</xdr:col>
          <xdr:colOff>371475</xdr:colOff>
          <xdr:row>42</xdr:row>
          <xdr:rowOff>0</xdr:rowOff>
        </xdr:to>
        <xdr:sp macro="" textlink="">
          <xdr:nvSpPr>
            <xdr:cNvPr id="5136" name="Check Box 16" hidden="1">
              <a:extLst>
                <a:ext uri="{63B3BB69-23CF-44E3-9099-C40C66FF867C}">
                  <a14:compatExt spid="_x0000_s5136"/>
                </a:ext>
                <a:ext uri="{FF2B5EF4-FFF2-40B4-BE49-F238E27FC236}">
                  <a16:creationId xmlns:a16="http://schemas.microsoft.com/office/drawing/2014/main" id="{00000000-0008-0000-0300-00001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42</xdr:row>
          <xdr:rowOff>0</xdr:rowOff>
        </xdr:from>
        <xdr:to>
          <xdr:col>6</xdr:col>
          <xdr:colOff>371475</xdr:colOff>
          <xdr:row>43</xdr:row>
          <xdr:rowOff>0</xdr:rowOff>
        </xdr:to>
        <xdr:sp macro="" textlink="">
          <xdr:nvSpPr>
            <xdr:cNvPr id="5137" name="Check Box 17" hidden="1">
              <a:extLst>
                <a:ext uri="{63B3BB69-23CF-44E3-9099-C40C66FF867C}">
                  <a14:compatExt spid="_x0000_s5137"/>
                </a:ext>
                <a:ext uri="{FF2B5EF4-FFF2-40B4-BE49-F238E27FC236}">
                  <a16:creationId xmlns:a16="http://schemas.microsoft.com/office/drawing/2014/main" id="{00000000-0008-0000-0300-00001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43</xdr:row>
          <xdr:rowOff>0</xdr:rowOff>
        </xdr:from>
        <xdr:to>
          <xdr:col>6</xdr:col>
          <xdr:colOff>371475</xdr:colOff>
          <xdr:row>44</xdr:row>
          <xdr:rowOff>0</xdr:rowOff>
        </xdr:to>
        <xdr:sp macro="" textlink="">
          <xdr:nvSpPr>
            <xdr:cNvPr id="5138" name="Check Box 18" hidden="1">
              <a:extLst>
                <a:ext uri="{63B3BB69-23CF-44E3-9099-C40C66FF867C}">
                  <a14:compatExt spid="_x0000_s5138"/>
                </a:ext>
                <a:ext uri="{FF2B5EF4-FFF2-40B4-BE49-F238E27FC236}">
                  <a16:creationId xmlns:a16="http://schemas.microsoft.com/office/drawing/2014/main" id="{00000000-0008-0000-0300-00001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53</xdr:row>
          <xdr:rowOff>190500</xdr:rowOff>
        </xdr:from>
        <xdr:to>
          <xdr:col>5</xdr:col>
          <xdr:colOff>295275</xdr:colOff>
          <xdr:row>54</xdr:row>
          <xdr:rowOff>161925</xdr:rowOff>
        </xdr:to>
        <xdr:sp macro="" textlink="">
          <xdr:nvSpPr>
            <xdr:cNvPr id="5139" name="Check Box 19" hidden="1">
              <a:extLst>
                <a:ext uri="{63B3BB69-23CF-44E3-9099-C40C66FF867C}">
                  <a14:compatExt spid="_x0000_s5139"/>
                </a:ext>
                <a:ext uri="{FF2B5EF4-FFF2-40B4-BE49-F238E27FC236}">
                  <a16:creationId xmlns:a16="http://schemas.microsoft.com/office/drawing/2014/main" id="{00000000-0008-0000-0300-00001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53</xdr:row>
          <xdr:rowOff>190500</xdr:rowOff>
        </xdr:from>
        <xdr:to>
          <xdr:col>8</xdr:col>
          <xdr:colOff>295275</xdr:colOff>
          <xdr:row>54</xdr:row>
          <xdr:rowOff>161925</xdr:rowOff>
        </xdr:to>
        <xdr:sp macro="" textlink="">
          <xdr:nvSpPr>
            <xdr:cNvPr id="5140" name="Check Box 20" hidden="1">
              <a:extLst>
                <a:ext uri="{63B3BB69-23CF-44E3-9099-C40C66FF867C}">
                  <a14:compatExt spid="_x0000_s5140"/>
                </a:ext>
                <a:ext uri="{FF2B5EF4-FFF2-40B4-BE49-F238E27FC236}">
                  <a16:creationId xmlns:a16="http://schemas.microsoft.com/office/drawing/2014/main" id="{00000000-0008-0000-0300-00001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56</xdr:row>
          <xdr:rowOff>0</xdr:rowOff>
        </xdr:from>
        <xdr:to>
          <xdr:col>5</xdr:col>
          <xdr:colOff>295275</xdr:colOff>
          <xdr:row>56</xdr:row>
          <xdr:rowOff>180975</xdr:rowOff>
        </xdr:to>
        <xdr:sp macro="" textlink="">
          <xdr:nvSpPr>
            <xdr:cNvPr id="5141" name="Check Box 21" hidden="1">
              <a:extLst>
                <a:ext uri="{63B3BB69-23CF-44E3-9099-C40C66FF867C}">
                  <a14:compatExt spid="_x0000_s5141"/>
                </a:ext>
                <a:ext uri="{FF2B5EF4-FFF2-40B4-BE49-F238E27FC236}">
                  <a16:creationId xmlns:a16="http://schemas.microsoft.com/office/drawing/2014/main" id="{00000000-0008-0000-0300-00001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56</xdr:row>
          <xdr:rowOff>0</xdr:rowOff>
        </xdr:from>
        <xdr:to>
          <xdr:col>9</xdr:col>
          <xdr:colOff>295275</xdr:colOff>
          <xdr:row>56</xdr:row>
          <xdr:rowOff>180975</xdr:rowOff>
        </xdr:to>
        <xdr:sp macro="" textlink="">
          <xdr:nvSpPr>
            <xdr:cNvPr id="5142" name="Check Box 22" hidden="1">
              <a:extLst>
                <a:ext uri="{63B3BB69-23CF-44E3-9099-C40C66FF867C}">
                  <a14:compatExt spid="_x0000_s5142"/>
                </a:ext>
                <a:ext uri="{FF2B5EF4-FFF2-40B4-BE49-F238E27FC236}">
                  <a16:creationId xmlns:a16="http://schemas.microsoft.com/office/drawing/2014/main" id="{00000000-0008-0000-0300-00001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58</xdr:row>
          <xdr:rowOff>0</xdr:rowOff>
        </xdr:from>
        <xdr:to>
          <xdr:col>5</xdr:col>
          <xdr:colOff>295275</xdr:colOff>
          <xdr:row>58</xdr:row>
          <xdr:rowOff>180975</xdr:rowOff>
        </xdr:to>
        <xdr:sp macro="" textlink="">
          <xdr:nvSpPr>
            <xdr:cNvPr id="5143" name="Check Box 23" hidden="1">
              <a:extLst>
                <a:ext uri="{63B3BB69-23CF-44E3-9099-C40C66FF867C}">
                  <a14:compatExt spid="_x0000_s5143"/>
                </a:ext>
                <a:ext uri="{FF2B5EF4-FFF2-40B4-BE49-F238E27FC236}">
                  <a16:creationId xmlns:a16="http://schemas.microsoft.com/office/drawing/2014/main" id="{00000000-0008-0000-0300-00001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58</xdr:row>
          <xdr:rowOff>0</xdr:rowOff>
        </xdr:from>
        <xdr:to>
          <xdr:col>9</xdr:col>
          <xdr:colOff>295275</xdr:colOff>
          <xdr:row>58</xdr:row>
          <xdr:rowOff>180975</xdr:rowOff>
        </xdr:to>
        <xdr:sp macro="" textlink="">
          <xdr:nvSpPr>
            <xdr:cNvPr id="5144" name="Check Box 24" hidden="1">
              <a:extLst>
                <a:ext uri="{63B3BB69-23CF-44E3-9099-C40C66FF867C}">
                  <a14:compatExt spid="_x0000_s5144"/>
                </a:ext>
                <a:ext uri="{FF2B5EF4-FFF2-40B4-BE49-F238E27FC236}">
                  <a16:creationId xmlns:a16="http://schemas.microsoft.com/office/drawing/2014/main" id="{00000000-0008-0000-0300-00001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60</xdr:row>
          <xdr:rowOff>0</xdr:rowOff>
        </xdr:from>
        <xdr:to>
          <xdr:col>5</xdr:col>
          <xdr:colOff>295275</xdr:colOff>
          <xdr:row>60</xdr:row>
          <xdr:rowOff>180975</xdr:rowOff>
        </xdr:to>
        <xdr:sp macro="" textlink="">
          <xdr:nvSpPr>
            <xdr:cNvPr id="5145" name="Check Box 25" hidden="1">
              <a:extLst>
                <a:ext uri="{63B3BB69-23CF-44E3-9099-C40C66FF867C}">
                  <a14:compatExt spid="_x0000_s5145"/>
                </a:ext>
                <a:ext uri="{FF2B5EF4-FFF2-40B4-BE49-F238E27FC236}">
                  <a16:creationId xmlns:a16="http://schemas.microsoft.com/office/drawing/2014/main" id="{00000000-0008-0000-0300-00001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60</xdr:row>
          <xdr:rowOff>0</xdr:rowOff>
        </xdr:from>
        <xdr:to>
          <xdr:col>5</xdr:col>
          <xdr:colOff>295275</xdr:colOff>
          <xdr:row>60</xdr:row>
          <xdr:rowOff>180975</xdr:rowOff>
        </xdr:to>
        <xdr:sp macro="" textlink="">
          <xdr:nvSpPr>
            <xdr:cNvPr id="5146" name="Check Box 26" hidden="1">
              <a:extLst>
                <a:ext uri="{63B3BB69-23CF-44E3-9099-C40C66FF867C}">
                  <a14:compatExt spid="_x0000_s5146"/>
                </a:ext>
                <a:ext uri="{FF2B5EF4-FFF2-40B4-BE49-F238E27FC236}">
                  <a16:creationId xmlns:a16="http://schemas.microsoft.com/office/drawing/2014/main" id="{00000000-0008-0000-0300-00001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60</xdr:row>
          <xdr:rowOff>0</xdr:rowOff>
        </xdr:from>
        <xdr:to>
          <xdr:col>5</xdr:col>
          <xdr:colOff>295275</xdr:colOff>
          <xdr:row>60</xdr:row>
          <xdr:rowOff>180975</xdr:rowOff>
        </xdr:to>
        <xdr:sp macro="" textlink="">
          <xdr:nvSpPr>
            <xdr:cNvPr id="5147" name="Check Box 27" hidden="1">
              <a:extLst>
                <a:ext uri="{63B3BB69-23CF-44E3-9099-C40C66FF867C}">
                  <a14:compatExt spid="_x0000_s5147"/>
                </a:ext>
                <a:ext uri="{FF2B5EF4-FFF2-40B4-BE49-F238E27FC236}">
                  <a16:creationId xmlns:a16="http://schemas.microsoft.com/office/drawing/2014/main" id="{00000000-0008-0000-0300-00001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60</xdr:row>
          <xdr:rowOff>0</xdr:rowOff>
        </xdr:from>
        <xdr:to>
          <xdr:col>5</xdr:col>
          <xdr:colOff>295275</xdr:colOff>
          <xdr:row>60</xdr:row>
          <xdr:rowOff>180975</xdr:rowOff>
        </xdr:to>
        <xdr:sp macro="" textlink="">
          <xdr:nvSpPr>
            <xdr:cNvPr id="5148" name="Check Box 28" hidden="1">
              <a:extLst>
                <a:ext uri="{63B3BB69-23CF-44E3-9099-C40C66FF867C}">
                  <a14:compatExt spid="_x0000_s5148"/>
                </a:ext>
                <a:ext uri="{FF2B5EF4-FFF2-40B4-BE49-F238E27FC236}">
                  <a16:creationId xmlns:a16="http://schemas.microsoft.com/office/drawing/2014/main" id="{00000000-0008-0000-0300-00001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61</xdr:row>
          <xdr:rowOff>0</xdr:rowOff>
        </xdr:from>
        <xdr:to>
          <xdr:col>5</xdr:col>
          <xdr:colOff>295275</xdr:colOff>
          <xdr:row>61</xdr:row>
          <xdr:rowOff>180975</xdr:rowOff>
        </xdr:to>
        <xdr:sp macro="" textlink="">
          <xdr:nvSpPr>
            <xdr:cNvPr id="5149" name="Check Box 29" hidden="1">
              <a:extLst>
                <a:ext uri="{63B3BB69-23CF-44E3-9099-C40C66FF867C}">
                  <a14:compatExt spid="_x0000_s5149"/>
                </a:ext>
                <a:ext uri="{FF2B5EF4-FFF2-40B4-BE49-F238E27FC236}">
                  <a16:creationId xmlns:a16="http://schemas.microsoft.com/office/drawing/2014/main" id="{00000000-0008-0000-0300-00001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62</xdr:row>
          <xdr:rowOff>0</xdr:rowOff>
        </xdr:from>
        <xdr:to>
          <xdr:col>5</xdr:col>
          <xdr:colOff>295275</xdr:colOff>
          <xdr:row>62</xdr:row>
          <xdr:rowOff>180975</xdr:rowOff>
        </xdr:to>
        <xdr:sp macro="" textlink="">
          <xdr:nvSpPr>
            <xdr:cNvPr id="5150" name="Check Box 30" hidden="1">
              <a:extLst>
                <a:ext uri="{63B3BB69-23CF-44E3-9099-C40C66FF867C}">
                  <a14:compatExt spid="_x0000_s5150"/>
                </a:ext>
                <a:ext uri="{FF2B5EF4-FFF2-40B4-BE49-F238E27FC236}">
                  <a16:creationId xmlns:a16="http://schemas.microsoft.com/office/drawing/2014/main" id="{00000000-0008-0000-0300-00001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66675</xdr:colOff>
          <xdr:row>7</xdr:row>
          <xdr:rowOff>190500</xdr:rowOff>
        </xdr:from>
        <xdr:to>
          <xdr:col>4</xdr:col>
          <xdr:colOff>371475</xdr:colOff>
          <xdr:row>9</xdr:row>
          <xdr:rowOff>19050</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4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7</xdr:row>
          <xdr:rowOff>190500</xdr:rowOff>
        </xdr:from>
        <xdr:to>
          <xdr:col>1</xdr:col>
          <xdr:colOff>371475</xdr:colOff>
          <xdr:row>9</xdr:row>
          <xdr:rowOff>19050</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4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7</xdr:row>
          <xdr:rowOff>190500</xdr:rowOff>
        </xdr:from>
        <xdr:to>
          <xdr:col>8</xdr:col>
          <xdr:colOff>371475</xdr:colOff>
          <xdr:row>9</xdr:row>
          <xdr:rowOff>19050</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4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9</xdr:row>
          <xdr:rowOff>0</xdr:rowOff>
        </xdr:from>
        <xdr:to>
          <xdr:col>8</xdr:col>
          <xdr:colOff>371475</xdr:colOff>
          <xdr:row>10</xdr:row>
          <xdr:rowOff>0</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4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7</xdr:row>
          <xdr:rowOff>190500</xdr:rowOff>
        </xdr:from>
        <xdr:to>
          <xdr:col>11</xdr:col>
          <xdr:colOff>371475</xdr:colOff>
          <xdr:row>9</xdr:row>
          <xdr:rowOff>19050</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4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9</xdr:row>
          <xdr:rowOff>0</xdr:rowOff>
        </xdr:from>
        <xdr:to>
          <xdr:col>11</xdr:col>
          <xdr:colOff>371475</xdr:colOff>
          <xdr:row>10</xdr:row>
          <xdr:rowOff>0</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4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9</xdr:row>
          <xdr:rowOff>0</xdr:rowOff>
        </xdr:from>
        <xdr:to>
          <xdr:col>1</xdr:col>
          <xdr:colOff>371475</xdr:colOff>
          <xdr:row>10</xdr:row>
          <xdr:rowOff>0</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400-00000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28</xdr:row>
          <xdr:rowOff>0</xdr:rowOff>
        </xdr:from>
        <xdr:to>
          <xdr:col>4</xdr:col>
          <xdr:colOff>371475</xdr:colOff>
          <xdr:row>29</xdr:row>
          <xdr:rowOff>0</xdr:rowOff>
        </xdr:to>
        <xdr:sp macro="" textlink="">
          <xdr:nvSpPr>
            <xdr:cNvPr id="2056" name="Check Box 8" hidden="1">
              <a:extLst>
                <a:ext uri="{63B3BB69-23CF-44E3-9099-C40C66FF867C}">
                  <a14:compatExt spid="_x0000_s2056"/>
                </a:ext>
                <a:ext uri="{FF2B5EF4-FFF2-40B4-BE49-F238E27FC236}">
                  <a16:creationId xmlns:a16="http://schemas.microsoft.com/office/drawing/2014/main" id="{00000000-0008-0000-0400-00000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29</xdr:row>
          <xdr:rowOff>0</xdr:rowOff>
        </xdr:from>
        <xdr:to>
          <xdr:col>4</xdr:col>
          <xdr:colOff>371475</xdr:colOff>
          <xdr:row>29</xdr:row>
          <xdr:rowOff>190500</xdr:rowOff>
        </xdr:to>
        <xdr:sp macro="" textlink="">
          <xdr:nvSpPr>
            <xdr:cNvPr id="2057" name="Check Box 9" hidden="1">
              <a:extLst>
                <a:ext uri="{63B3BB69-23CF-44E3-9099-C40C66FF867C}">
                  <a14:compatExt spid="_x0000_s2057"/>
                </a:ext>
                <a:ext uri="{FF2B5EF4-FFF2-40B4-BE49-F238E27FC236}">
                  <a16:creationId xmlns:a16="http://schemas.microsoft.com/office/drawing/2014/main" id="{00000000-0008-0000-0400-00000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35</xdr:row>
          <xdr:rowOff>0</xdr:rowOff>
        </xdr:from>
        <xdr:to>
          <xdr:col>6</xdr:col>
          <xdr:colOff>371475</xdr:colOff>
          <xdr:row>36</xdr:row>
          <xdr:rowOff>0</xdr:rowOff>
        </xdr:to>
        <xdr:sp macro="" textlink="">
          <xdr:nvSpPr>
            <xdr:cNvPr id="2058" name="Check Box 10" hidden="1">
              <a:extLst>
                <a:ext uri="{63B3BB69-23CF-44E3-9099-C40C66FF867C}">
                  <a14:compatExt spid="_x0000_s2058"/>
                </a:ext>
                <a:ext uri="{FF2B5EF4-FFF2-40B4-BE49-F238E27FC236}">
                  <a16:creationId xmlns:a16="http://schemas.microsoft.com/office/drawing/2014/main" id="{00000000-0008-0000-0400-00000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35</xdr:row>
          <xdr:rowOff>0</xdr:rowOff>
        </xdr:from>
        <xdr:to>
          <xdr:col>9</xdr:col>
          <xdr:colOff>371475</xdr:colOff>
          <xdr:row>36</xdr:row>
          <xdr:rowOff>0</xdr:rowOff>
        </xdr:to>
        <xdr:sp macro="" textlink="">
          <xdr:nvSpPr>
            <xdr:cNvPr id="2059" name="Check Box 11" hidden="1">
              <a:extLst>
                <a:ext uri="{63B3BB69-23CF-44E3-9099-C40C66FF867C}">
                  <a14:compatExt spid="_x0000_s2059"/>
                </a:ext>
                <a:ext uri="{FF2B5EF4-FFF2-40B4-BE49-F238E27FC236}">
                  <a16:creationId xmlns:a16="http://schemas.microsoft.com/office/drawing/2014/main" id="{00000000-0008-0000-0400-00000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37</xdr:row>
          <xdr:rowOff>0</xdr:rowOff>
        </xdr:from>
        <xdr:to>
          <xdr:col>6</xdr:col>
          <xdr:colOff>371475</xdr:colOff>
          <xdr:row>38</xdr:row>
          <xdr:rowOff>0</xdr:rowOff>
        </xdr:to>
        <xdr:sp macro="" textlink="">
          <xdr:nvSpPr>
            <xdr:cNvPr id="2060" name="Check Box 12" hidden="1">
              <a:extLst>
                <a:ext uri="{63B3BB69-23CF-44E3-9099-C40C66FF867C}">
                  <a14:compatExt spid="_x0000_s2060"/>
                </a:ext>
                <a:ext uri="{FF2B5EF4-FFF2-40B4-BE49-F238E27FC236}">
                  <a16:creationId xmlns:a16="http://schemas.microsoft.com/office/drawing/2014/main" id="{00000000-0008-0000-0400-00000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37</xdr:row>
          <xdr:rowOff>0</xdr:rowOff>
        </xdr:from>
        <xdr:to>
          <xdr:col>10</xdr:col>
          <xdr:colOff>371475</xdr:colOff>
          <xdr:row>38</xdr:row>
          <xdr:rowOff>0</xdr:rowOff>
        </xdr:to>
        <xdr:sp macro="" textlink="">
          <xdr:nvSpPr>
            <xdr:cNvPr id="2061" name="Check Box 13" hidden="1">
              <a:extLst>
                <a:ext uri="{63B3BB69-23CF-44E3-9099-C40C66FF867C}">
                  <a14:compatExt spid="_x0000_s2061"/>
                </a:ext>
                <a:ext uri="{FF2B5EF4-FFF2-40B4-BE49-F238E27FC236}">
                  <a16:creationId xmlns:a16="http://schemas.microsoft.com/office/drawing/2014/main" id="{00000000-0008-0000-0400-00000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39</xdr:row>
          <xdr:rowOff>0</xdr:rowOff>
        </xdr:from>
        <xdr:to>
          <xdr:col>6</xdr:col>
          <xdr:colOff>371475</xdr:colOff>
          <xdr:row>40</xdr:row>
          <xdr:rowOff>0</xdr:rowOff>
        </xdr:to>
        <xdr:sp macro="" textlink="">
          <xdr:nvSpPr>
            <xdr:cNvPr id="2062" name="Check Box 14" hidden="1">
              <a:extLst>
                <a:ext uri="{63B3BB69-23CF-44E3-9099-C40C66FF867C}">
                  <a14:compatExt spid="_x0000_s2062"/>
                </a:ext>
                <a:ext uri="{FF2B5EF4-FFF2-40B4-BE49-F238E27FC236}">
                  <a16:creationId xmlns:a16="http://schemas.microsoft.com/office/drawing/2014/main" id="{00000000-0008-0000-0400-00000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40</xdr:row>
          <xdr:rowOff>0</xdr:rowOff>
        </xdr:from>
        <xdr:to>
          <xdr:col>6</xdr:col>
          <xdr:colOff>371475</xdr:colOff>
          <xdr:row>41</xdr:row>
          <xdr:rowOff>0</xdr:rowOff>
        </xdr:to>
        <xdr:sp macro="" textlink="">
          <xdr:nvSpPr>
            <xdr:cNvPr id="2063" name="Check Box 15" hidden="1">
              <a:extLst>
                <a:ext uri="{63B3BB69-23CF-44E3-9099-C40C66FF867C}">
                  <a14:compatExt spid="_x0000_s2063"/>
                </a:ext>
                <a:ext uri="{FF2B5EF4-FFF2-40B4-BE49-F238E27FC236}">
                  <a16:creationId xmlns:a16="http://schemas.microsoft.com/office/drawing/2014/main" id="{00000000-0008-0000-0400-00000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42</xdr:row>
          <xdr:rowOff>0</xdr:rowOff>
        </xdr:from>
        <xdr:to>
          <xdr:col>6</xdr:col>
          <xdr:colOff>371475</xdr:colOff>
          <xdr:row>43</xdr:row>
          <xdr:rowOff>0</xdr:rowOff>
        </xdr:to>
        <xdr:sp macro="" textlink="">
          <xdr:nvSpPr>
            <xdr:cNvPr id="2064" name="Check Box 16" hidden="1">
              <a:extLst>
                <a:ext uri="{63B3BB69-23CF-44E3-9099-C40C66FF867C}">
                  <a14:compatExt spid="_x0000_s2064"/>
                </a:ext>
                <a:ext uri="{FF2B5EF4-FFF2-40B4-BE49-F238E27FC236}">
                  <a16:creationId xmlns:a16="http://schemas.microsoft.com/office/drawing/2014/main" id="{00000000-0008-0000-0400-00001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43</xdr:row>
          <xdr:rowOff>0</xdr:rowOff>
        </xdr:from>
        <xdr:to>
          <xdr:col>6</xdr:col>
          <xdr:colOff>371475</xdr:colOff>
          <xdr:row>44</xdr:row>
          <xdr:rowOff>0</xdr:rowOff>
        </xdr:to>
        <xdr:sp macro="" textlink="">
          <xdr:nvSpPr>
            <xdr:cNvPr id="2065" name="Check Box 17" hidden="1">
              <a:extLst>
                <a:ext uri="{63B3BB69-23CF-44E3-9099-C40C66FF867C}">
                  <a14:compatExt spid="_x0000_s2065"/>
                </a:ext>
                <a:ext uri="{FF2B5EF4-FFF2-40B4-BE49-F238E27FC236}">
                  <a16:creationId xmlns:a16="http://schemas.microsoft.com/office/drawing/2014/main" id="{00000000-0008-0000-0400-00001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44</xdr:row>
          <xdr:rowOff>0</xdr:rowOff>
        </xdr:from>
        <xdr:to>
          <xdr:col>6</xdr:col>
          <xdr:colOff>371475</xdr:colOff>
          <xdr:row>45</xdr:row>
          <xdr:rowOff>0</xdr:rowOff>
        </xdr:to>
        <xdr:sp macro="" textlink="">
          <xdr:nvSpPr>
            <xdr:cNvPr id="2066" name="Check Box 18" hidden="1">
              <a:extLst>
                <a:ext uri="{63B3BB69-23CF-44E3-9099-C40C66FF867C}">
                  <a14:compatExt spid="_x0000_s2066"/>
                </a:ext>
                <a:ext uri="{FF2B5EF4-FFF2-40B4-BE49-F238E27FC236}">
                  <a16:creationId xmlns:a16="http://schemas.microsoft.com/office/drawing/2014/main" id="{00000000-0008-0000-0400-00001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54</xdr:row>
          <xdr:rowOff>190500</xdr:rowOff>
        </xdr:from>
        <xdr:to>
          <xdr:col>5</xdr:col>
          <xdr:colOff>295275</xdr:colOff>
          <xdr:row>55</xdr:row>
          <xdr:rowOff>161925</xdr:rowOff>
        </xdr:to>
        <xdr:sp macro="" textlink="">
          <xdr:nvSpPr>
            <xdr:cNvPr id="2072" name="Check Box 24" hidden="1">
              <a:extLst>
                <a:ext uri="{63B3BB69-23CF-44E3-9099-C40C66FF867C}">
                  <a14:compatExt spid="_x0000_s2072"/>
                </a:ext>
                <a:ext uri="{FF2B5EF4-FFF2-40B4-BE49-F238E27FC236}">
                  <a16:creationId xmlns:a16="http://schemas.microsoft.com/office/drawing/2014/main" id="{00000000-0008-0000-0400-00001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54</xdr:row>
          <xdr:rowOff>190500</xdr:rowOff>
        </xdr:from>
        <xdr:to>
          <xdr:col>8</xdr:col>
          <xdr:colOff>295275</xdr:colOff>
          <xdr:row>55</xdr:row>
          <xdr:rowOff>161925</xdr:rowOff>
        </xdr:to>
        <xdr:sp macro="" textlink="">
          <xdr:nvSpPr>
            <xdr:cNvPr id="2073" name="Check Box 25" hidden="1">
              <a:extLst>
                <a:ext uri="{63B3BB69-23CF-44E3-9099-C40C66FF867C}">
                  <a14:compatExt spid="_x0000_s2073"/>
                </a:ext>
                <a:ext uri="{FF2B5EF4-FFF2-40B4-BE49-F238E27FC236}">
                  <a16:creationId xmlns:a16="http://schemas.microsoft.com/office/drawing/2014/main" id="{00000000-0008-0000-0400-00001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57</xdr:row>
          <xdr:rowOff>0</xdr:rowOff>
        </xdr:from>
        <xdr:to>
          <xdr:col>5</xdr:col>
          <xdr:colOff>295275</xdr:colOff>
          <xdr:row>57</xdr:row>
          <xdr:rowOff>180975</xdr:rowOff>
        </xdr:to>
        <xdr:sp macro="" textlink="">
          <xdr:nvSpPr>
            <xdr:cNvPr id="2076" name="Check Box 28" hidden="1">
              <a:extLst>
                <a:ext uri="{63B3BB69-23CF-44E3-9099-C40C66FF867C}">
                  <a14:compatExt spid="_x0000_s2076"/>
                </a:ext>
                <a:ext uri="{FF2B5EF4-FFF2-40B4-BE49-F238E27FC236}">
                  <a16:creationId xmlns:a16="http://schemas.microsoft.com/office/drawing/2014/main" id="{00000000-0008-0000-0400-00001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57</xdr:row>
          <xdr:rowOff>0</xdr:rowOff>
        </xdr:from>
        <xdr:to>
          <xdr:col>9</xdr:col>
          <xdr:colOff>295275</xdr:colOff>
          <xdr:row>57</xdr:row>
          <xdr:rowOff>180975</xdr:rowOff>
        </xdr:to>
        <xdr:sp macro="" textlink="">
          <xdr:nvSpPr>
            <xdr:cNvPr id="2077" name="Check Box 29" hidden="1">
              <a:extLst>
                <a:ext uri="{63B3BB69-23CF-44E3-9099-C40C66FF867C}">
                  <a14:compatExt spid="_x0000_s2077"/>
                </a:ext>
                <a:ext uri="{FF2B5EF4-FFF2-40B4-BE49-F238E27FC236}">
                  <a16:creationId xmlns:a16="http://schemas.microsoft.com/office/drawing/2014/main" id="{00000000-0008-0000-0400-00001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59</xdr:row>
          <xdr:rowOff>0</xdr:rowOff>
        </xdr:from>
        <xdr:to>
          <xdr:col>5</xdr:col>
          <xdr:colOff>295275</xdr:colOff>
          <xdr:row>59</xdr:row>
          <xdr:rowOff>180975</xdr:rowOff>
        </xdr:to>
        <xdr:sp macro="" textlink="">
          <xdr:nvSpPr>
            <xdr:cNvPr id="2078" name="Check Box 30" hidden="1">
              <a:extLst>
                <a:ext uri="{63B3BB69-23CF-44E3-9099-C40C66FF867C}">
                  <a14:compatExt spid="_x0000_s2078"/>
                </a:ext>
                <a:ext uri="{FF2B5EF4-FFF2-40B4-BE49-F238E27FC236}">
                  <a16:creationId xmlns:a16="http://schemas.microsoft.com/office/drawing/2014/main" id="{00000000-0008-0000-0400-00001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59</xdr:row>
          <xdr:rowOff>0</xdr:rowOff>
        </xdr:from>
        <xdr:to>
          <xdr:col>9</xdr:col>
          <xdr:colOff>295275</xdr:colOff>
          <xdr:row>59</xdr:row>
          <xdr:rowOff>180975</xdr:rowOff>
        </xdr:to>
        <xdr:sp macro="" textlink="">
          <xdr:nvSpPr>
            <xdr:cNvPr id="2079" name="Check Box 31" hidden="1">
              <a:extLst>
                <a:ext uri="{63B3BB69-23CF-44E3-9099-C40C66FF867C}">
                  <a14:compatExt spid="_x0000_s2079"/>
                </a:ext>
                <a:ext uri="{FF2B5EF4-FFF2-40B4-BE49-F238E27FC236}">
                  <a16:creationId xmlns:a16="http://schemas.microsoft.com/office/drawing/2014/main" id="{00000000-0008-0000-0400-00001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61</xdr:row>
          <xdr:rowOff>0</xdr:rowOff>
        </xdr:from>
        <xdr:to>
          <xdr:col>5</xdr:col>
          <xdr:colOff>295275</xdr:colOff>
          <xdr:row>61</xdr:row>
          <xdr:rowOff>180975</xdr:rowOff>
        </xdr:to>
        <xdr:sp macro="" textlink="">
          <xdr:nvSpPr>
            <xdr:cNvPr id="2080" name="Check Box 32" hidden="1">
              <a:extLst>
                <a:ext uri="{63B3BB69-23CF-44E3-9099-C40C66FF867C}">
                  <a14:compatExt spid="_x0000_s2080"/>
                </a:ext>
                <a:ext uri="{FF2B5EF4-FFF2-40B4-BE49-F238E27FC236}">
                  <a16:creationId xmlns:a16="http://schemas.microsoft.com/office/drawing/2014/main" id="{00000000-0008-0000-0400-00002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61</xdr:row>
          <xdr:rowOff>0</xdr:rowOff>
        </xdr:from>
        <xdr:to>
          <xdr:col>5</xdr:col>
          <xdr:colOff>295275</xdr:colOff>
          <xdr:row>61</xdr:row>
          <xdr:rowOff>180975</xdr:rowOff>
        </xdr:to>
        <xdr:sp macro="" textlink="">
          <xdr:nvSpPr>
            <xdr:cNvPr id="2081" name="Check Box 33" hidden="1">
              <a:extLst>
                <a:ext uri="{63B3BB69-23CF-44E3-9099-C40C66FF867C}">
                  <a14:compatExt spid="_x0000_s2081"/>
                </a:ext>
                <a:ext uri="{FF2B5EF4-FFF2-40B4-BE49-F238E27FC236}">
                  <a16:creationId xmlns:a16="http://schemas.microsoft.com/office/drawing/2014/main" id="{00000000-0008-0000-0400-00002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61</xdr:row>
          <xdr:rowOff>0</xdr:rowOff>
        </xdr:from>
        <xdr:to>
          <xdr:col>5</xdr:col>
          <xdr:colOff>295275</xdr:colOff>
          <xdr:row>61</xdr:row>
          <xdr:rowOff>180975</xdr:rowOff>
        </xdr:to>
        <xdr:sp macro="" textlink="">
          <xdr:nvSpPr>
            <xdr:cNvPr id="2082" name="Check Box 34" hidden="1">
              <a:extLst>
                <a:ext uri="{63B3BB69-23CF-44E3-9099-C40C66FF867C}">
                  <a14:compatExt spid="_x0000_s2082"/>
                </a:ext>
                <a:ext uri="{FF2B5EF4-FFF2-40B4-BE49-F238E27FC236}">
                  <a16:creationId xmlns:a16="http://schemas.microsoft.com/office/drawing/2014/main" id="{00000000-0008-0000-0400-00002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61</xdr:row>
          <xdr:rowOff>0</xdr:rowOff>
        </xdr:from>
        <xdr:to>
          <xdr:col>5</xdr:col>
          <xdr:colOff>295275</xdr:colOff>
          <xdr:row>61</xdr:row>
          <xdr:rowOff>180975</xdr:rowOff>
        </xdr:to>
        <xdr:sp macro="" textlink="">
          <xdr:nvSpPr>
            <xdr:cNvPr id="2083" name="Check Box 35" hidden="1">
              <a:extLst>
                <a:ext uri="{63B3BB69-23CF-44E3-9099-C40C66FF867C}">
                  <a14:compatExt spid="_x0000_s2083"/>
                </a:ext>
                <a:ext uri="{FF2B5EF4-FFF2-40B4-BE49-F238E27FC236}">
                  <a16:creationId xmlns:a16="http://schemas.microsoft.com/office/drawing/2014/main" id="{00000000-0008-0000-0400-00002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62</xdr:row>
          <xdr:rowOff>0</xdr:rowOff>
        </xdr:from>
        <xdr:to>
          <xdr:col>5</xdr:col>
          <xdr:colOff>295275</xdr:colOff>
          <xdr:row>62</xdr:row>
          <xdr:rowOff>180975</xdr:rowOff>
        </xdr:to>
        <xdr:sp macro="" textlink="">
          <xdr:nvSpPr>
            <xdr:cNvPr id="2084" name="Check Box 36" hidden="1">
              <a:extLst>
                <a:ext uri="{63B3BB69-23CF-44E3-9099-C40C66FF867C}">
                  <a14:compatExt spid="_x0000_s2084"/>
                </a:ext>
                <a:ext uri="{FF2B5EF4-FFF2-40B4-BE49-F238E27FC236}">
                  <a16:creationId xmlns:a16="http://schemas.microsoft.com/office/drawing/2014/main" id="{00000000-0008-0000-0400-00002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63</xdr:row>
          <xdr:rowOff>0</xdr:rowOff>
        </xdr:from>
        <xdr:to>
          <xdr:col>5</xdr:col>
          <xdr:colOff>295275</xdr:colOff>
          <xdr:row>63</xdr:row>
          <xdr:rowOff>180975</xdr:rowOff>
        </xdr:to>
        <xdr:sp macro="" textlink="">
          <xdr:nvSpPr>
            <xdr:cNvPr id="2085" name="Check Box 37" hidden="1">
              <a:extLst>
                <a:ext uri="{63B3BB69-23CF-44E3-9099-C40C66FF867C}">
                  <a14:compatExt spid="_x0000_s2085"/>
                </a:ext>
                <a:ext uri="{FF2B5EF4-FFF2-40B4-BE49-F238E27FC236}">
                  <a16:creationId xmlns:a16="http://schemas.microsoft.com/office/drawing/2014/main" id="{00000000-0008-0000-0400-00002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2.xml><?xml version="1.0" encoding="utf-8"?>
<xdr:wsDr xmlns:xdr="http://schemas.openxmlformats.org/drawingml/2006/spreadsheetDrawing" xmlns:a="http://schemas.openxmlformats.org/drawingml/2006/main">
  <xdr:twoCellAnchor>
    <xdr:from>
      <xdr:col>0</xdr:col>
      <xdr:colOff>0</xdr:colOff>
      <xdr:row>4</xdr:row>
      <xdr:rowOff>0</xdr:rowOff>
    </xdr:from>
    <xdr:to>
      <xdr:col>6</xdr:col>
      <xdr:colOff>0</xdr:colOff>
      <xdr:row>26</xdr:row>
      <xdr:rowOff>0</xdr:rowOff>
    </xdr:to>
    <xdr:sp macro="" textlink="">
      <xdr:nvSpPr>
        <xdr:cNvPr id="2" name="Rectangle 5">
          <a:extLst>
            <a:ext uri="{FF2B5EF4-FFF2-40B4-BE49-F238E27FC236}">
              <a16:creationId xmlns:a16="http://schemas.microsoft.com/office/drawing/2014/main" id="{00000000-0008-0000-0500-000002000000}"/>
            </a:ext>
          </a:extLst>
        </xdr:cNvPr>
        <xdr:cNvSpPr>
          <a:spLocks noChangeArrowheads="1"/>
        </xdr:cNvSpPr>
      </xdr:nvSpPr>
      <xdr:spPr bwMode="auto">
        <a:xfrm>
          <a:off x="8639175" y="942975"/>
          <a:ext cx="4467225" cy="3609975"/>
        </a:xfrm>
        <a:prstGeom prst="rect">
          <a:avLst/>
        </a:prstGeom>
        <a:noFill/>
        <a:ln w="9525">
          <a:solidFill>
            <a:srgbClr val="000000"/>
          </a:solidFill>
          <a:miter lim="800000"/>
          <a:headEnd/>
          <a:tailEnd/>
        </a:ln>
        <a:effectLst>
          <a:outerShdw dist="35921" dir="2700000" algn="ctr" rotWithShape="0">
            <a:srgbClr val="808080"/>
          </a:outerShdw>
        </a:effectLst>
      </xdr:spPr>
    </xdr:sp>
    <xdr:clientData/>
  </xdr:twoCellAnchor>
  <xdr:twoCellAnchor>
    <xdr:from>
      <xdr:col>8</xdr:col>
      <xdr:colOff>0</xdr:colOff>
      <xdr:row>4</xdr:row>
      <xdr:rowOff>0</xdr:rowOff>
    </xdr:from>
    <xdr:to>
      <xdr:col>14</xdr:col>
      <xdr:colOff>0</xdr:colOff>
      <xdr:row>19</xdr:row>
      <xdr:rowOff>0</xdr:rowOff>
    </xdr:to>
    <xdr:sp macro="" textlink="">
      <xdr:nvSpPr>
        <xdr:cNvPr id="3" name="Rectangle 7">
          <a:extLst>
            <a:ext uri="{FF2B5EF4-FFF2-40B4-BE49-F238E27FC236}">
              <a16:creationId xmlns:a16="http://schemas.microsoft.com/office/drawing/2014/main" id="{00000000-0008-0000-0500-000003000000}"/>
            </a:ext>
          </a:extLst>
        </xdr:cNvPr>
        <xdr:cNvSpPr>
          <a:spLocks noChangeArrowheads="1"/>
        </xdr:cNvSpPr>
      </xdr:nvSpPr>
      <xdr:spPr bwMode="auto">
        <a:xfrm>
          <a:off x="14649450" y="942975"/>
          <a:ext cx="3800475" cy="2466975"/>
        </a:xfrm>
        <a:prstGeom prst="rect">
          <a:avLst/>
        </a:prstGeom>
        <a:noFill/>
        <a:ln w="9525">
          <a:solidFill>
            <a:srgbClr val="000000"/>
          </a:solidFill>
          <a:miter lim="800000"/>
          <a:headEnd/>
          <a:tailEnd/>
        </a:ln>
        <a:effectLst>
          <a:outerShdw dist="35921" dir="2700000" algn="ctr" rotWithShape="0">
            <a:srgbClr val="808080"/>
          </a:outerShdw>
        </a:effectLst>
      </xdr:spPr>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66675</xdr:colOff>
          <xdr:row>7</xdr:row>
          <xdr:rowOff>190500</xdr:rowOff>
        </xdr:from>
        <xdr:to>
          <xdr:col>4</xdr:col>
          <xdr:colOff>371475</xdr:colOff>
          <xdr:row>9</xdr:row>
          <xdr:rowOff>19050</xdr:rowOff>
        </xdr:to>
        <xdr:sp macro="" textlink="">
          <xdr:nvSpPr>
            <xdr:cNvPr id="53249" name="Check Box 1" hidden="1">
              <a:extLst>
                <a:ext uri="{63B3BB69-23CF-44E3-9099-C40C66FF867C}">
                  <a14:compatExt spid="_x0000_s53249"/>
                </a:ext>
                <a:ext uri="{FF2B5EF4-FFF2-40B4-BE49-F238E27FC236}">
                  <a16:creationId xmlns:a16="http://schemas.microsoft.com/office/drawing/2014/main" id="{00000000-0008-0000-0000-00000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7</xdr:row>
          <xdr:rowOff>190500</xdr:rowOff>
        </xdr:from>
        <xdr:to>
          <xdr:col>1</xdr:col>
          <xdr:colOff>371475</xdr:colOff>
          <xdr:row>9</xdr:row>
          <xdr:rowOff>19050</xdr:rowOff>
        </xdr:to>
        <xdr:sp macro="" textlink="">
          <xdr:nvSpPr>
            <xdr:cNvPr id="53250" name="Check Box 2" hidden="1">
              <a:extLst>
                <a:ext uri="{63B3BB69-23CF-44E3-9099-C40C66FF867C}">
                  <a14:compatExt spid="_x0000_s53250"/>
                </a:ext>
                <a:ext uri="{FF2B5EF4-FFF2-40B4-BE49-F238E27FC236}">
                  <a16:creationId xmlns:a16="http://schemas.microsoft.com/office/drawing/2014/main" id="{00000000-0008-0000-0000-00000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7</xdr:row>
          <xdr:rowOff>190500</xdr:rowOff>
        </xdr:from>
        <xdr:to>
          <xdr:col>8</xdr:col>
          <xdr:colOff>371475</xdr:colOff>
          <xdr:row>9</xdr:row>
          <xdr:rowOff>19050</xdr:rowOff>
        </xdr:to>
        <xdr:sp macro="" textlink="">
          <xdr:nvSpPr>
            <xdr:cNvPr id="53251" name="Check Box 3" hidden="1">
              <a:extLst>
                <a:ext uri="{63B3BB69-23CF-44E3-9099-C40C66FF867C}">
                  <a14:compatExt spid="_x0000_s53251"/>
                </a:ext>
                <a:ext uri="{FF2B5EF4-FFF2-40B4-BE49-F238E27FC236}">
                  <a16:creationId xmlns:a16="http://schemas.microsoft.com/office/drawing/2014/main" id="{00000000-0008-0000-0000-00000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9</xdr:row>
          <xdr:rowOff>0</xdr:rowOff>
        </xdr:from>
        <xdr:to>
          <xdr:col>8</xdr:col>
          <xdr:colOff>371475</xdr:colOff>
          <xdr:row>10</xdr:row>
          <xdr:rowOff>0</xdr:rowOff>
        </xdr:to>
        <xdr:sp macro="" textlink="">
          <xdr:nvSpPr>
            <xdr:cNvPr id="53252" name="Check Box 4" hidden="1">
              <a:extLst>
                <a:ext uri="{63B3BB69-23CF-44E3-9099-C40C66FF867C}">
                  <a14:compatExt spid="_x0000_s53252"/>
                </a:ext>
                <a:ext uri="{FF2B5EF4-FFF2-40B4-BE49-F238E27FC236}">
                  <a16:creationId xmlns:a16="http://schemas.microsoft.com/office/drawing/2014/main" id="{00000000-0008-0000-0000-00000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7</xdr:row>
          <xdr:rowOff>190500</xdr:rowOff>
        </xdr:from>
        <xdr:to>
          <xdr:col>11</xdr:col>
          <xdr:colOff>371475</xdr:colOff>
          <xdr:row>9</xdr:row>
          <xdr:rowOff>19050</xdr:rowOff>
        </xdr:to>
        <xdr:sp macro="" textlink="">
          <xdr:nvSpPr>
            <xdr:cNvPr id="53253" name="Check Box 5" hidden="1">
              <a:extLst>
                <a:ext uri="{63B3BB69-23CF-44E3-9099-C40C66FF867C}">
                  <a14:compatExt spid="_x0000_s53253"/>
                </a:ext>
                <a:ext uri="{FF2B5EF4-FFF2-40B4-BE49-F238E27FC236}">
                  <a16:creationId xmlns:a16="http://schemas.microsoft.com/office/drawing/2014/main" id="{00000000-0008-0000-0000-00000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9</xdr:row>
          <xdr:rowOff>0</xdr:rowOff>
        </xdr:from>
        <xdr:to>
          <xdr:col>11</xdr:col>
          <xdr:colOff>371475</xdr:colOff>
          <xdr:row>10</xdr:row>
          <xdr:rowOff>0</xdr:rowOff>
        </xdr:to>
        <xdr:sp macro="" textlink="">
          <xdr:nvSpPr>
            <xdr:cNvPr id="53254" name="Check Box 6" hidden="1">
              <a:extLst>
                <a:ext uri="{63B3BB69-23CF-44E3-9099-C40C66FF867C}">
                  <a14:compatExt spid="_x0000_s53254"/>
                </a:ext>
                <a:ext uri="{FF2B5EF4-FFF2-40B4-BE49-F238E27FC236}">
                  <a16:creationId xmlns:a16="http://schemas.microsoft.com/office/drawing/2014/main" id="{00000000-0008-0000-0000-00000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9</xdr:row>
          <xdr:rowOff>0</xdr:rowOff>
        </xdr:from>
        <xdr:to>
          <xdr:col>1</xdr:col>
          <xdr:colOff>371475</xdr:colOff>
          <xdr:row>10</xdr:row>
          <xdr:rowOff>0</xdr:rowOff>
        </xdr:to>
        <xdr:sp macro="" textlink="">
          <xdr:nvSpPr>
            <xdr:cNvPr id="53255" name="Check Box 7" hidden="1">
              <a:extLst>
                <a:ext uri="{63B3BB69-23CF-44E3-9099-C40C66FF867C}">
                  <a14:compatExt spid="_x0000_s53255"/>
                </a:ext>
                <a:ext uri="{FF2B5EF4-FFF2-40B4-BE49-F238E27FC236}">
                  <a16:creationId xmlns:a16="http://schemas.microsoft.com/office/drawing/2014/main" id="{00000000-0008-0000-0000-00000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27</xdr:row>
          <xdr:rowOff>9525</xdr:rowOff>
        </xdr:from>
        <xdr:to>
          <xdr:col>3</xdr:col>
          <xdr:colOff>381000</xdr:colOff>
          <xdr:row>28</xdr:row>
          <xdr:rowOff>0</xdr:rowOff>
        </xdr:to>
        <xdr:sp macro="" textlink="">
          <xdr:nvSpPr>
            <xdr:cNvPr id="53256" name="Check Box 8" hidden="1">
              <a:extLst>
                <a:ext uri="{63B3BB69-23CF-44E3-9099-C40C66FF867C}">
                  <a14:compatExt spid="_x0000_s53256"/>
                </a:ext>
                <a:ext uri="{FF2B5EF4-FFF2-40B4-BE49-F238E27FC236}">
                  <a16:creationId xmlns:a16="http://schemas.microsoft.com/office/drawing/2014/main" id="{00000000-0008-0000-0000-00000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352425</xdr:colOff>
          <xdr:row>27</xdr:row>
          <xdr:rowOff>19050</xdr:rowOff>
        </xdr:from>
        <xdr:to>
          <xdr:col>7</xdr:col>
          <xdr:colOff>276225</xdr:colOff>
          <xdr:row>28</xdr:row>
          <xdr:rowOff>9525</xdr:rowOff>
        </xdr:to>
        <xdr:sp macro="" textlink="">
          <xdr:nvSpPr>
            <xdr:cNvPr id="53257" name="Check Box 9" hidden="1">
              <a:extLst>
                <a:ext uri="{63B3BB69-23CF-44E3-9099-C40C66FF867C}">
                  <a14:compatExt spid="_x0000_s53257"/>
                </a:ext>
                <a:ext uri="{FF2B5EF4-FFF2-40B4-BE49-F238E27FC236}">
                  <a16:creationId xmlns:a16="http://schemas.microsoft.com/office/drawing/2014/main" id="{00000000-0008-0000-0000-00000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33</xdr:row>
          <xdr:rowOff>0</xdr:rowOff>
        </xdr:from>
        <xdr:to>
          <xdr:col>6</xdr:col>
          <xdr:colOff>371475</xdr:colOff>
          <xdr:row>34</xdr:row>
          <xdr:rowOff>0</xdr:rowOff>
        </xdr:to>
        <xdr:sp macro="" textlink="">
          <xdr:nvSpPr>
            <xdr:cNvPr id="53258" name="Check Box 10" hidden="1">
              <a:extLst>
                <a:ext uri="{63B3BB69-23CF-44E3-9099-C40C66FF867C}">
                  <a14:compatExt spid="_x0000_s53258"/>
                </a:ext>
                <a:ext uri="{FF2B5EF4-FFF2-40B4-BE49-F238E27FC236}">
                  <a16:creationId xmlns:a16="http://schemas.microsoft.com/office/drawing/2014/main" id="{00000000-0008-0000-0000-00000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33</xdr:row>
          <xdr:rowOff>0</xdr:rowOff>
        </xdr:from>
        <xdr:to>
          <xdr:col>9</xdr:col>
          <xdr:colOff>371475</xdr:colOff>
          <xdr:row>34</xdr:row>
          <xdr:rowOff>0</xdr:rowOff>
        </xdr:to>
        <xdr:sp macro="" textlink="">
          <xdr:nvSpPr>
            <xdr:cNvPr id="53259" name="Check Box 11" hidden="1">
              <a:extLst>
                <a:ext uri="{63B3BB69-23CF-44E3-9099-C40C66FF867C}">
                  <a14:compatExt spid="_x0000_s53259"/>
                </a:ext>
                <a:ext uri="{FF2B5EF4-FFF2-40B4-BE49-F238E27FC236}">
                  <a16:creationId xmlns:a16="http://schemas.microsoft.com/office/drawing/2014/main" id="{00000000-0008-0000-0000-00000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35</xdr:row>
          <xdr:rowOff>0</xdr:rowOff>
        </xdr:from>
        <xdr:to>
          <xdr:col>6</xdr:col>
          <xdr:colOff>371475</xdr:colOff>
          <xdr:row>36</xdr:row>
          <xdr:rowOff>0</xdr:rowOff>
        </xdr:to>
        <xdr:sp macro="" textlink="">
          <xdr:nvSpPr>
            <xdr:cNvPr id="53260" name="Check Box 12" hidden="1">
              <a:extLst>
                <a:ext uri="{63B3BB69-23CF-44E3-9099-C40C66FF867C}">
                  <a14:compatExt spid="_x0000_s53260"/>
                </a:ext>
                <a:ext uri="{FF2B5EF4-FFF2-40B4-BE49-F238E27FC236}">
                  <a16:creationId xmlns:a16="http://schemas.microsoft.com/office/drawing/2014/main" id="{00000000-0008-0000-0000-00000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35</xdr:row>
          <xdr:rowOff>0</xdr:rowOff>
        </xdr:from>
        <xdr:to>
          <xdr:col>10</xdr:col>
          <xdr:colOff>371475</xdr:colOff>
          <xdr:row>36</xdr:row>
          <xdr:rowOff>0</xdr:rowOff>
        </xdr:to>
        <xdr:sp macro="" textlink="">
          <xdr:nvSpPr>
            <xdr:cNvPr id="53261" name="Check Box 13" hidden="1">
              <a:extLst>
                <a:ext uri="{63B3BB69-23CF-44E3-9099-C40C66FF867C}">
                  <a14:compatExt spid="_x0000_s53261"/>
                </a:ext>
                <a:ext uri="{FF2B5EF4-FFF2-40B4-BE49-F238E27FC236}">
                  <a16:creationId xmlns:a16="http://schemas.microsoft.com/office/drawing/2014/main" id="{00000000-0008-0000-0000-00000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37</xdr:row>
          <xdr:rowOff>0</xdr:rowOff>
        </xdr:from>
        <xdr:to>
          <xdr:col>6</xdr:col>
          <xdr:colOff>371475</xdr:colOff>
          <xdr:row>38</xdr:row>
          <xdr:rowOff>0</xdr:rowOff>
        </xdr:to>
        <xdr:sp macro="" textlink="">
          <xdr:nvSpPr>
            <xdr:cNvPr id="53262" name="Check Box 14" hidden="1">
              <a:extLst>
                <a:ext uri="{63B3BB69-23CF-44E3-9099-C40C66FF867C}">
                  <a14:compatExt spid="_x0000_s53262"/>
                </a:ext>
                <a:ext uri="{FF2B5EF4-FFF2-40B4-BE49-F238E27FC236}">
                  <a16:creationId xmlns:a16="http://schemas.microsoft.com/office/drawing/2014/main" id="{00000000-0008-0000-0000-00000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38</xdr:row>
          <xdr:rowOff>0</xdr:rowOff>
        </xdr:from>
        <xdr:to>
          <xdr:col>6</xdr:col>
          <xdr:colOff>371475</xdr:colOff>
          <xdr:row>39</xdr:row>
          <xdr:rowOff>0</xdr:rowOff>
        </xdr:to>
        <xdr:sp macro="" textlink="">
          <xdr:nvSpPr>
            <xdr:cNvPr id="53263" name="Check Box 15" hidden="1">
              <a:extLst>
                <a:ext uri="{63B3BB69-23CF-44E3-9099-C40C66FF867C}">
                  <a14:compatExt spid="_x0000_s53263"/>
                </a:ext>
                <a:ext uri="{FF2B5EF4-FFF2-40B4-BE49-F238E27FC236}">
                  <a16:creationId xmlns:a16="http://schemas.microsoft.com/office/drawing/2014/main" id="{00000000-0008-0000-0000-00000F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40</xdr:row>
          <xdr:rowOff>0</xdr:rowOff>
        </xdr:from>
        <xdr:to>
          <xdr:col>6</xdr:col>
          <xdr:colOff>371475</xdr:colOff>
          <xdr:row>41</xdr:row>
          <xdr:rowOff>0</xdr:rowOff>
        </xdr:to>
        <xdr:sp macro="" textlink="">
          <xdr:nvSpPr>
            <xdr:cNvPr id="53264" name="Check Box 16" hidden="1">
              <a:extLst>
                <a:ext uri="{63B3BB69-23CF-44E3-9099-C40C66FF867C}">
                  <a14:compatExt spid="_x0000_s53264"/>
                </a:ext>
                <a:ext uri="{FF2B5EF4-FFF2-40B4-BE49-F238E27FC236}">
                  <a16:creationId xmlns:a16="http://schemas.microsoft.com/office/drawing/2014/main" id="{00000000-0008-0000-0000-000010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41</xdr:row>
          <xdr:rowOff>0</xdr:rowOff>
        </xdr:from>
        <xdr:to>
          <xdr:col>6</xdr:col>
          <xdr:colOff>371475</xdr:colOff>
          <xdr:row>42</xdr:row>
          <xdr:rowOff>0</xdr:rowOff>
        </xdr:to>
        <xdr:sp macro="" textlink="">
          <xdr:nvSpPr>
            <xdr:cNvPr id="53265" name="Check Box 17" hidden="1">
              <a:extLst>
                <a:ext uri="{63B3BB69-23CF-44E3-9099-C40C66FF867C}">
                  <a14:compatExt spid="_x0000_s53265"/>
                </a:ext>
                <a:ext uri="{FF2B5EF4-FFF2-40B4-BE49-F238E27FC236}">
                  <a16:creationId xmlns:a16="http://schemas.microsoft.com/office/drawing/2014/main" id="{00000000-0008-0000-0000-00001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42</xdr:row>
          <xdr:rowOff>0</xdr:rowOff>
        </xdr:from>
        <xdr:to>
          <xdr:col>6</xdr:col>
          <xdr:colOff>371475</xdr:colOff>
          <xdr:row>43</xdr:row>
          <xdr:rowOff>0</xdr:rowOff>
        </xdr:to>
        <xdr:sp macro="" textlink="">
          <xdr:nvSpPr>
            <xdr:cNvPr id="53266" name="Check Box 18" hidden="1">
              <a:extLst>
                <a:ext uri="{63B3BB69-23CF-44E3-9099-C40C66FF867C}">
                  <a14:compatExt spid="_x0000_s53266"/>
                </a:ext>
                <a:ext uri="{FF2B5EF4-FFF2-40B4-BE49-F238E27FC236}">
                  <a16:creationId xmlns:a16="http://schemas.microsoft.com/office/drawing/2014/main" id="{00000000-0008-0000-0000-00001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53</xdr:row>
          <xdr:rowOff>0</xdr:rowOff>
        </xdr:from>
        <xdr:to>
          <xdr:col>5</xdr:col>
          <xdr:colOff>295275</xdr:colOff>
          <xdr:row>53</xdr:row>
          <xdr:rowOff>180975</xdr:rowOff>
        </xdr:to>
        <xdr:sp macro="" textlink="">
          <xdr:nvSpPr>
            <xdr:cNvPr id="53267" name="Check Box 19" hidden="1">
              <a:extLst>
                <a:ext uri="{63B3BB69-23CF-44E3-9099-C40C66FF867C}">
                  <a14:compatExt spid="_x0000_s53267"/>
                </a:ext>
                <a:ext uri="{FF2B5EF4-FFF2-40B4-BE49-F238E27FC236}">
                  <a16:creationId xmlns:a16="http://schemas.microsoft.com/office/drawing/2014/main" id="{00000000-0008-0000-0000-00001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352425</xdr:colOff>
          <xdr:row>53</xdr:row>
          <xdr:rowOff>0</xdr:rowOff>
        </xdr:from>
        <xdr:to>
          <xdr:col>8</xdr:col>
          <xdr:colOff>581025</xdr:colOff>
          <xdr:row>53</xdr:row>
          <xdr:rowOff>180975</xdr:rowOff>
        </xdr:to>
        <xdr:sp macro="" textlink="">
          <xdr:nvSpPr>
            <xdr:cNvPr id="53268" name="Check Box 20" hidden="1">
              <a:extLst>
                <a:ext uri="{63B3BB69-23CF-44E3-9099-C40C66FF867C}">
                  <a14:compatExt spid="_x0000_s53268"/>
                </a:ext>
                <a:ext uri="{FF2B5EF4-FFF2-40B4-BE49-F238E27FC236}">
                  <a16:creationId xmlns:a16="http://schemas.microsoft.com/office/drawing/2014/main" id="{00000000-0008-0000-0000-00001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55</xdr:row>
          <xdr:rowOff>0</xdr:rowOff>
        </xdr:from>
        <xdr:to>
          <xdr:col>5</xdr:col>
          <xdr:colOff>295275</xdr:colOff>
          <xdr:row>55</xdr:row>
          <xdr:rowOff>180975</xdr:rowOff>
        </xdr:to>
        <xdr:sp macro="" textlink="">
          <xdr:nvSpPr>
            <xdr:cNvPr id="53269" name="Check Box 21" hidden="1">
              <a:extLst>
                <a:ext uri="{63B3BB69-23CF-44E3-9099-C40C66FF867C}">
                  <a14:compatExt spid="_x0000_s53269"/>
                </a:ext>
                <a:ext uri="{FF2B5EF4-FFF2-40B4-BE49-F238E27FC236}">
                  <a16:creationId xmlns:a16="http://schemas.microsoft.com/office/drawing/2014/main" id="{00000000-0008-0000-0000-00001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55</xdr:row>
          <xdr:rowOff>0</xdr:rowOff>
        </xdr:from>
        <xdr:to>
          <xdr:col>9</xdr:col>
          <xdr:colOff>295275</xdr:colOff>
          <xdr:row>55</xdr:row>
          <xdr:rowOff>180975</xdr:rowOff>
        </xdr:to>
        <xdr:sp macro="" textlink="">
          <xdr:nvSpPr>
            <xdr:cNvPr id="53270" name="Check Box 22" hidden="1">
              <a:extLst>
                <a:ext uri="{63B3BB69-23CF-44E3-9099-C40C66FF867C}">
                  <a14:compatExt spid="_x0000_s53270"/>
                </a:ext>
                <a:ext uri="{FF2B5EF4-FFF2-40B4-BE49-F238E27FC236}">
                  <a16:creationId xmlns:a16="http://schemas.microsoft.com/office/drawing/2014/main" id="{00000000-0008-0000-0000-00001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57</xdr:row>
          <xdr:rowOff>0</xdr:rowOff>
        </xdr:from>
        <xdr:to>
          <xdr:col>5</xdr:col>
          <xdr:colOff>295275</xdr:colOff>
          <xdr:row>57</xdr:row>
          <xdr:rowOff>180975</xdr:rowOff>
        </xdr:to>
        <xdr:sp macro="" textlink="">
          <xdr:nvSpPr>
            <xdr:cNvPr id="53271" name="Check Box 23" hidden="1">
              <a:extLst>
                <a:ext uri="{63B3BB69-23CF-44E3-9099-C40C66FF867C}">
                  <a14:compatExt spid="_x0000_s53271"/>
                </a:ext>
                <a:ext uri="{FF2B5EF4-FFF2-40B4-BE49-F238E27FC236}">
                  <a16:creationId xmlns:a16="http://schemas.microsoft.com/office/drawing/2014/main" id="{00000000-0008-0000-0000-00001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57</xdr:row>
          <xdr:rowOff>0</xdr:rowOff>
        </xdr:from>
        <xdr:to>
          <xdr:col>9</xdr:col>
          <xdr:colOff>295275</xdr:colOff>
          <xdr:row>57</xdr:row>
          <xdr:rowOff>180975</xdr:rowOff>
        </xdr:to>
        <xdr:sp macro="" textlink="">
          <xdr:nvSpPr>
            <xdr:cNvPr id="53272" name="Check Box 24" hidden="1">
              <a:extLst>
                <a:ext uri="{63B3BB69-23CF-44E3-9099-C40C66FF867C}">
                  <a14:compatExt spid="_x0000_s53272"/>
                </a:ext>
                <a:ext uri="{FF2B5EF4-FFF2-40B4-BE49-F238E27FC236}">
                  <a16:creationId xmlns:a16="http://schemas.microsoft.com/office/drawing/2014/main" id="{00000000-0008-0000-0000-00001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59</xdr:row>
          <xdr:rowOff>0</xdr:rowOff>
        </xdr:from>
        <xdr:to>
          <xdr:col>5</xdr:col>
          <xdr:colOff>295275</xdr:colOff>
          <xdr:row>59</xdr:row>
          <xdr:rowOff>180975</xdr:rowOff>
        </xdr:to>
        <xdr:sp macro="" textlink="">
          <xdr:nvSpPr>
            <xdr:cNvPr id="53273" name="Check Box 25" hidden="1">
              <a:extLst>
                <a:ext uri="{63B3BB69-23CF-44E3-9099-C40C66FF867C}">
                  <a14:compatExt spid="_x0000_s53273"/>
                </a:ext>
                <a:ext uri="{FF2B5EF4-FFF2-40B4-BE49-F238E27FC236}">
                  <a16:creationId xmlns:a16="http://schemas.microsoft.com/office/drawing/2014/main" id="{00000000-0008-0000-0000-00001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59</xdr:row>
          <xdr:rowOff>0</xdr:rowOff>
        </xdr:from>
        <xdr:to>
          <xdr:col>5</xdr:col>
          <xdr:colOff>295275</xdr:colOff>
          <xdr:row>59</xdr:row>
          <xdr:rowOff>180975</xdr:rowOff>
        </xdr:to>
        <xdr:sp macro="" textlink="">
          <xdr:nvSpPr>
            <xdr:cNvPr id="53274" name="Check Box 26" hidden="1">
              <a:extLst>
                <a:ext uri="{63B3BB69-23CF-44E3-9099-C40C66FF867C}">
                  <a14:compatExt spid="_x0000_s53274"/>
                </a:ext>
                <a:ext uri="{FF2B5EF4-FFF2-40B4-BE49-F238E27FC236}">
                  <a16:creationId xmlns:a16="http://schemas.microsoft.com/office/drawing/2014/main" id="{00000000-0008-0000-0000-00001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59</xdr:row>
          <xdr:rowOff>0</xdr:rowOff>
        </xdr:from>
        <xdr:to>
          <xdr:col>5</xdr:col>
          <xdr:colOff>295275</xdr:colOff>
          <xdr:row>59</xdr:row>
          <xdr:rowOff>180975</xdr:rowOff>
        </xdr:to>
        <xdr:sp macro="" textlink="">
          <xdr:nvSpPr>
            <xdr:cNvPr id="53275" name="Check Box 27" hidden="1">
              <a:extLst>
                <a:ext uri="{63B3BB69-23CF-44E3-9099-C40C66FF867C}">
                  <a14:compatExt spid="_x0000_s53275"/>
                </a:ext>
                <a:ext uri="{FF2B5EF4-FFF2-40B4-BE49-F238E27FC236}">
                  <a16:creationId xmlns:a16="http://schemas.microsoft.com/office/drawing/2014/main" id="{00000000-0008-0000-0000-00001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59</xdr:row>
          <xdr:rowOff>0</xdr:rowOff>
        </xdr:from>
        <xdr:to>
          <xdr:col>5</xdr:col>
          <xdr:colOff>295275</xdr:colOff>
          <xdr:row>59</xdr:row>
          <xdr:rowOff>180975</xdr:rowOff>
        </xdr:to>
        <xdr:sp macro="" textlink="">
          <xdr:nvSpPr>
            <xdr:cNvPr id="53276" name="Check Box 28" hidden="1">
              <a:extLst>
                <a:ext uri="{63B3BB69-23CF-44E3-9099-C40C66FF867C}">
                  <a14:compatExt spid="_x0000_s53276"/>
                </a:ext>
                <a:ext uri="{FF2B5EF4-FFF2-40B4-BE49-F238E27FC236}">
                  <a16:creationId xmlns:a16="http://schemas.microsoft.com/office/drawing/2014/main" id="{00000000-0008-0000-0000-00001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60</xdr:row>
          <xdr:rowOff>0</xdr:rowOff>
        </xdr:from>
        <xdr:to>
          <xdr:col>5</xdr:col>
          <xdr:colOff>295275</xdr:colOff>
          <xdr:row>60</xdr:row>
          <xdr:rowOff>180975</xdr:rowOff>
        </xdr:to>
        <xdr:sp macro="" textlink="">
          <xdr:nvSpPr>
            <xdr:cNvPr id="53277" name="Check Box 29" hidden="1">
              <a:extLst>
                <a:ext uri="{63B3BB69-23CF-44E3-9099-C40C66FF867C}">
                  <a14:compatExt spid="_x0000_s53277"/>
                </a:ext>
                <a:ext uri="{FF2B5EF4-FFF2-40B4-BE49-F238E27FC236}">
                  <a16:creationId xmlns:a16="http://schemas.microsoft.com/office/drawing/2014/main" id="{00000000-0008-0000-0000-00001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61</xdr:row>
          <xdr:rowOff>0</xdr:rowOff>
        </xdr:from>
        <xdr:to>
          <xdr:col>5</xdr:col>
          <xdr:colOff>295275</xdr:colOff>
          <xdr:row>61</xdr:row>
          <xdr:rowOff>180975</xdr:rowOff>
        </xdr:to>
        <xdr:sp macro="" textlink="">
          <xdr:nvSpPr>
            <xdr:cNvPr id="53278" name="Check Box 30" hidden="1">
              <a:extLst>
                <a:ext uri="{63B3BB69-23CF-44E3-9099-C40C66FF867C}">
                  <a14:compatExt spid="_x0000_s53278"/>
                </a:ext>
                <a:ext uri="{FF2B5EF4-FFF2-40B4-BE49-F238E27FC236}">
                  <a16:creationId xmlns:a16="http://schemas.microsoft.com/office/drawing/2014/main" id="{00000000-0008-0000-0000-00001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66675</xdr:colOff>
          <xdr:row>7</xdr:row>
          <xdr:rowOff>190500</xdr:rowOff>
        </xdr:from>
        <xdr:to>
          <xdr:col>4</xdr:col>
          <xdr:colOff>371475</xdr:colOff>
          <xdr:row>9</xdr:row>
          <xdr:rowOff>19050</xdr:rowOff>
        </xdr:to>
        <xdr:sp macro="" textlink="">
          <xdr:nvSpPr>
            <xdr:cNvPr id="43009" name="Check Box 1" hidden="1">
              <a:extLst>
                <a:ext uri="{63B3BB69-23CF-44E3-9099-C40C66FF867C}">
                  <a14:compatExt spid="_x0000_s43009"/>
                </a:ext>
                <a:ext uri="{FF2B5EF4-FFF2-40B4-BE49-F238E27FC236}">
                  <a16:creationId xmlns:a16="http://schemas.microsoft.com/office/drawing/2014/main" id="{00000000-0008-0000-0000-00000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7</xdr:row>
          <xdr:rowOff>190500</xdr:rowOff>
        </xdr:from>
        <xdr:to>
          <xdr:col>1</xdr:col>
          <xdr:colOff>371475</xdr:colOff>
          <xdr:row>9</xdr:row>
          <xdr:rowOff>19050</xdr:rowOff>
        </xdr:to>
        <xdr:sp macro="" textlink="">
          <xdr:nvSpPr>
            <xdr:cNvPr id="43010" name="Check Box 2" hidden="1">
              <a:extLst>
                <a:ext uri="{63B3BB69-23CF-44E3-9099-C40C66FF867C}">
                  <a14:compatExt spid="_x0000_s43010"/>
                </a:ext>
                <a:ext uri="{FF2B5EF4-FFF2-40B4-BE49-F238E27FC236}">
                  <a16:creationId xmlns:a16="http://schemas.microsoft.com/office/drawing/2014/main" id="{00000000-0008-0000-0000-00000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7</xdr:row>
          <xdr:rowOff>190500</xdr:rowOff>
        </xdr:from>
        <xdr:to>
          <xdr:col>8</xdr:col>
          <xdr:colOff>371475</xdr:colOff>
          <xdr:row>9</xdr:row>
          <xdr:rowOff>19050</xdr:rowOff>
        </xdr:to>
        <xdr:sp macro="" textlink="">
          <xdr:nvSpPr>
            <xdr:cNvPr id="43011" name="Check Box 3" hidden="1">
              <a:extLst>
                <a:ext uri="{63B3BB69-23CF-44E3-9099-C40C66FF867C}">
                  <a14:compatExt spid="_x0000_s43011"/>
                </a:ext>
                <a:ext uri="{FF2B5EF4-FFF2-40B4-BE49-F238E27FC236}">
                  <a16:creationId xmlns:a16="http://schemas.microsoft.com/office/drawing/2014/main" id="{00000000-0008-0000-0000-00000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9</xdr:row>
          <xdr:rowOff>0</xdr:rowOff>
        </xdr:from>
        <xdr:to>
          <xdr:col>8</xdr:col>
          <xdr:colOff>371475</xdr:colOff>
          <xdr:row>10</xdr:row>
          <xdr:rowOff>0</xdr:rowOff>
        </xdr:to>
        <xdr:sp macro="" textlink="">
          <xdr:nvSpPr>
            <xdr:cNvPr id="43012" name="Check Box 4" hidden="1">
              <a:extLst>
                <a:ext uri="{63B3BB69-23CF-44E3-9099-C40C66FF867C}">
                  <a14:compatExt spid="_x0000_s43012"/>
                </a:ext>
                <a:ext uri="{FF2B5EF4-FFF2-40B4-BE49-F238E27FC236}">
                  <a16:creationId xmlns:a16="http://schemas.microsoft.com/office/drawing/2014/main" id="{00000000-0008-0000-0000-00000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7</xdr:row>
          <xdr:rowOff>190500</xdr:rowOff>
        </xdr:from>
        <xdr:to>
          <xdr:col>11</xdr:col>
          <xdr:colOff>371475</xdr:colOff>
          <xdr:row>9</xdr:row>
          <xdr:rowOff>19050</xdr:rowOff>
        </xdr:to>
        <xdr:sp macro="" textlink="">
          <xdr:nvSpPr>
            <xdr:cNvPr id="43013" name="Check Box 5" hidden="1">
              <a:extLst>
                <a:ext uri="{63B3BB69-23CF-44E3-9099-C40C66FF867C}">
                  <a14:compatExt spid="_x0000_s43013"/>
                </a:ext>
                <a:ext uri="{FF2B5EF4-FFF2-40B4-BE49-F238E27FC236}">
                  <a16:creationId xmlns:a16="http://schemas.microsoft.com/office/drawing/2014/main" id="{00000000-0008-0000-0000-00000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9</xdr:row>
          <xdr:rowOff>0</xdr:rowOff>
        </xdr:from>
        <xdr:to>
          <xdr:col>11</xdr:col>
          <xdr:colOff>371475</xdr:colOff>
          <xdr:row>10</xdr:row>
          <xdr:rowOff>0</xdr:rowOff>
        </xdr:to>
        <xdr:sp macro="" textlink="">
          <xdr:nvSpPr>
            <xdr:cNvPr id="43014" name="Check Box 6" hidden="1">
              <a:extLst>
                <a:ext uri="{63B3BB69-23CF-44E3-9099-C40C66FF867C}">
                  <a14:compatExt spid="_x0000_s43014"/>
                </a:ext>
                <a:ext uri="{FF2B5EF4-FFF2-40B4-BE49-F238E27FC236}">
                  <a16:creationId xmlns:a16="http://schemas.microsoft.com/office/drawing/2014/main" id="{00000000-0008-0000-0000-00000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9</xdr:row>
          <xdr:rowOff>0</xdr:rowOff>
        </xdr:from>
        <xdr:to>
          <xdr:col>1</xdr:col>
          <xdr:colOff>371475</xdr:colOff>
          <xdr:row>10</xdr:row>
          <xdr:rowOff>0</xdr:rowOff>
        </xdr:to>
        <xdr:sp macro="" textlink="">
          <xdr:nvSpPr>
            <xdr:cNvPr id="43015" name="Check Box 7" hidden="1">
              <a:extLst>
                <a:ext uri="{63B3BB69-23CF-44E3-9099-C40C66FF867C}">
                  <a14:compatExt spid="_x0000_s43015"/>
                </a:ext>
                <a:ext uri="{FF2B5EF4-FFF2-40B4-BE49-F238E27FC236}">
                  <a16:creationId xmlns:a16="http://schemas.microsoft.com/office/drawing/2014/main" id="{00000000-0008-0000-0000-00000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27</xdr:row>
          <xdr:rowOff>9525</xdr:rowOff>
        </xdr:from>
        <xdr:to>
          <xdr:col>3</xdr:col>
          <xdr:colOff>381000</xdr:colOff>
          <xdr:row>28</xdr:row>
          <xdr:rowOff>0</xdr:rowOff>
        </xdr:to>
        <xdr:sp macro="" textlink="">
          <xdr:nvSpPr>
            <xdr:cNvPr id="43016" name="Check Box 8" hidden="1">
              <a:extLst>
                <a:ext uri="{63B3BB69-23CF-44E3-9099-C40C66FF867C}">
                  <a14:compatExt spid="_x0000_s43016"/>
                </a:ext>
                <a:ext uri="{FF2B5EF4-FFF2-40B4-BE49-F238E27FC236}">
                  <a16:creationId xmlns:a16="http://schemas.microsoft.com/office/drawing/2014/main" id="{00000000-0008-0000-0000-00000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352425</xdr:colOff>
          <xdr:row>27</xdr:row>
          <xdr:rowOff>19050</xdr:rowOff>
        </xdr:from>
        <xdr:to>
          <xdr:col>7</xdr:col>
          <xdr:colOff>276225</xdr:colOff>
          <xdr:row>28</xdr:row>
          <xdr:rowOff>9525</xdr:rowOff>
        </xdr:to>
        <xdr:sp macro="" textlink="">
          <xdr:nvSpPr>
            <xdr:cNvPr id="43017" name="Check Box 9" hidden="1">
              <a:extLst>
                <a:ext uri="{63B3BB69-23CF-44E3-9099-C40C66FF867C}">
                  <a14:compatExt spid="_x0000_s43017"/>
                </a:ext>
                <a:ext uri="{FF2B5EF4-FFF2-40B4-BE49-F238E27FC236}">
                  <a16:creationId xmlns:a16="http://schemas.microsoft.com/office/drawing/2014/main" id="{00000000-0008-0000-0000-00000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33</xdr:row>
          <xdr:rowOff>0</xdr:rowOff>
        </xdr:from>
        <xdr:to>
          <xdr:col>6</xdr:col>
          <xdr:colOff>371475</xdr:colOff>
          <xdr:row>34</xdr:row>
          <xdr:rowOff>0</xdr:rowOff>
        </xdr:to>
        <xdr:sp macro="" textlink="">
          <xdr:nvSpPr>
            <xdr:cNvPr id="43018" name="Check Box 10" hidden="1">
              <a:extLst>
                <a:ext uri="{63B3BB69-23CF-44E3-9099-C40C66FF867C}">
                  <a14:compatExt spid="_x0000_s43018"/>
                </a:ext>
                <a:ext uri="{FF2B5EF4-FFF2-40B4-BE49-F238E27FC236}">
                  <a16:creationId xmlns:a16="http://schemas.microsoft.com/office/drawing/2014/main" id="{00000000-0008-0000-0000-00000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33</xdr:row>
          <xdr:rowOff>0</xdr:rowOff>
        </xdr:from>
        <xdr:to>
          <xdr:col>9</xdr:col>
          <xdr:colOff>371475</xdr:colOff>
          <xdr:row>34</xdr:row>
          <xdr:rowOff>0</xdr:rowOff>
        </xdr:to>
        <xdr:sp macro="" textlink="">
          <xdr:nvSpPr>
            <xdr:cNvPr id="43019" name="Check Box 11" hidden="1">
              <a:extLst>
                <a:ext uri="{63B3BB69-23CF-44E3-9099-C40C66FF867C}">
                  <a14:compatExt spid="_x0000_s43019"/>
                </a:ext>
                <a:ext uri="{FF2B5EF4-FFF2-40B4-BE49-F238E27FC236}">
                  <a16:creationId xmlns:a16="http://schemas.microsoft.com/office/drawing/2014/main" id="{00000000-0008-0000-0000-00000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35</xdr:row>
          <xdr:rowOff>0</xdr:rowOff>
        </xdr:from>
        <xdr:to>
          <xdr:col>6</xdr:col>
          <xdr:colOff>371475</xdr:colOff>
          <xdr:row>36</xdr:row>
          <xdr:rowOff>0</xdr:rowOff>
        </xdr:to>
        <xdr:sp macro="" textlink="">
          <xdr:nvSpPr>
            <xdr:cNvPr id="43020" name="Check Box 12" hidden="1">
              <a:extLst>
                <a:ext uri="{63B3BB69-23CF-44E3-9099-C40C66FF867C}">
                  <a14:compatExt spid="_x0000_s43020"/>
                </a:ext>
                <a:ext uri="{FF2B5EF4-FFF2-40B4-BE49-F238E27FC236}">
                  <a16:creationId xmlns:a16="http://schemas.microsoft.com/office/drawing/2014/main" id="{00000000-0008-0000-0000-00000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35</xdr:row>
          <xdr:rowOff>0</xdr:rowOff>
        </xdr:from>
        <xdr:to>
          <xdr:col>10</xdr:col>
          <xdr:colOff>371475</xdr:colOff>
          <xdr:row>36</xdr:row>
          <xdr:rowOff>0</xdr:rowOff>
        </xdr:to>
        <xdr:sp macro="" textlink="">
          <xdr:nvSpPr>
            <xdr:cNvPr id="43021" name="Check Box 13" hidden="1">
              <a:extLst>
                <a:ext uri="{63B3BB69-23CF-44E3-9099-C40C66FF867C}">
                  <a14:compatExt spid="_x0000_s43021"/>
                </a:ext>
                <a:ext uri="{FF2B5EF4-FFF2-40B4-BE49-F238E27FC236}">
                  <a16:creationId xmlns:a16="http://schemas.microsoft.com/office/drawing/2014/main" id="{00000000-0008-0000-0000-00000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37</xdr:row>
          <xdr:rowOff>0</xdr:rowOff>
        </xdr:from>
        <xdr:to>
          <xdr:col>6</xdr:col>
          <xdr:colOff>371475</xdr:colOff>
          <xdr:row>38</xdr:row>
          <xdr:rowOff>0</xdr:rowOff>
        </xdr:to>
        <xdr:sp macro="" textlink="">
          <xdr:nvSpPr>
            <xdr:cNvPr id="43022" name="Check Box 14" hidden="1">
              <a:extLst>
                <a:ext uri="{63B3BB69-23CF-44E3-9099-C40C66FF867C}">
                  <a14:compatExt spid="_x0000_s43022"/>
                </a:ext>
                <a:ext uri="{FF2B5EF4-FFF2-40B4-BE49-F238E27FC236}">
                  <a16:creationId xmlns:a16="http://schemas.microsoft.com/office/drawing/2014/main" id="{00000000-0008-0000-0000-00000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38</xdr:row>
          <xdr:rowOff>0</xdr:rowOff>
        </xdr:from>
        <xdr:to>
          <xdr:col>6</xdr:col>
          <xdr:colOff>371475</xdr:colOff>
          <xdr:row>39</xdr:row>
          <xdr:rowOff>0</xdr:rowOff>
        </xdr:to>
        <xdr:sp macro="" textlink="">
          <xdr:nvSpPr>
            <xdr:cNvPr id="43023" name="Check Box 15" hidden="1">
              <a:extLst>
                <a:ext uri="{63B3BB69-23CF-44E3-9099-C40C66FF867C}">
                  <a14:compatExt spid="_x0000_s43023"/>
                </a:ext>
                <a:ext uri="{FF2B5EF4-FFF2-40B4-BE49-F238E27FC236}">
                  <a16:creationId xmlns:a16="http://schemas.microsoft.com/office/drawing/2014/main" id="{00000000-0008-0000-0000-00000F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40</xdr:row>
          <xdr:rowOff>0</xdr:rowOff>
        </xdr:from>
        <xdr:to>
          <xdr:col>6</xdr:col>
          <xdr:colOff>371475</xdr:colOff>
          <xdr:row>41</xdr:row>
          <xdr:rowOff>0</xdr:rowOff>
        </xdr:to>
        <xdr:sp macro="" textlink="">
          <xdr:nvSpPr>
            <xdr:cNvPr id="43024" name="Check Box 16" hidden="1">
              <a:extLst>
                <a:ext uri="{63B3BB69-23CF-44E3-9099-C40C66FF867C}">
                  <a14:compatExt spid="_x0000_s43024"/>
                </a:ext>
                <a:ext uri="{FF2B5EF4-FFF2-40B4-BE49-F238E27FC236}">
                  <a16:creationId xmlns:a16="http://schemas.microsoft.com/office/drawing/2014/main" id="{00000000-0008-0000-0000-000010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41</xdr:row>
          <xdr:rowOff>0</xdr:rowOff>
        </xdr:from>
        <xdr:to>
          <xdr:col>6</xdr:col>
          <xdr:colOff>371475</xdr:colOff>
          <xdr:row>42</xdr:row>
          <xdr:rowOff>0</xdr:rowOff>
        </xdr:to>
        <xdr:sp macro="" textlink="">
          <xdr:nvSpPr>
            <xdr:cNvPr id="43025" name="Check Box 17" hidden="1">
              <a:extLst>
                <a:ext uri="{63B3BB69-23CF-44E3-9099-C40C66FF867C}">
                  <a14:compatExt spid="_x0000_s43025"/>
                </a:ext>
                <a:ext uri="{FF2B5EF4-FFF2-40B4-BE49-F238E27FC236}">
                  <a16:creationId xmlns:a16="http://schemas.microsoft.com/office/drawing/2014/main" id="{00000000-0008-0000-0000-00001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42</xdr:row>
          <xdr:rowOff>0</xdr:rowOff>
        </xdr:from>
        <xdr:to>
          <xdr:col>6</xdr:col>
          <xdr:colOff>371475</xdr:colOff>
          <xdr:row>43</xdr:row>
          <xdr:rowOff>0</xdr:rowOff>
        </xdr:to>
        <xdr:sp macro="" textlink="">
          <xdr:nvSpPr>
            <xdr:cNvPr id="43026" name="Check Box 18" hidden="1">
              <a:extLst>
                <a:ext uri="{63B3BB69-23CF-44E3-9099-C40C66FF867C}">
                  <a14:compatExt spid="_x0000_s43026"/>
                </a:ext>
                <a:ext uri="{FF2B5EF4-FFF2-40B4-BE49-F238E27FC236}">
                  <a16:creationId xmlns:a16="http://schemas.microsoft.com/office/drawing/2014/main" id="{00000000-0008-0000-0000-00001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53</xdr:row>
          <xdr:rowOff>0</xdr:rowOff>
        </xdr:from>
        <xdr:to>
          <xdr:col>5</xdr:col>
          <xdr:colOff>295275</xdr:colOff>
          <xdr:row>53</xdr:row>
          <xdr:rowOff>180975</xdr:rowOff>
        </xdr:to>
        <xdr:sp macro="" textlink="">
          <xdr:nvSpPr>
            <xdr:cNvPr id="43027" name="Check Box 19" hidden="1">
              <a:extLst>
                <a:ext uri="{63B3BB69-23CF-44E3-9099-C40C66FF867C}">
                  <a14:compatExt spid="_x0000_s43027"/>
                </a:ext>
                <a:ext uri="{FF2B5EF4-FFF2-40B4-BE49-F238E27FC236}">
                  <a16:creationId xmlns:a16="http://schemas.microsoft.com/office/drawing/2014/main" id="{00000000-0008-0000-0000-00001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352425</xdr:colOff>
          <xdr:row>53</xdr:row>
          <xdr:rowOff>0</xdr:rowOff>
        </xdr:from>
        <xdr:to>
          <xdr:col>8</xdr:col>
          <xdr:colOff>581025</xdr:colOff>
          <xdr:row>53</xdr:row>
          <xdr:rowOff>180975</xdr:rowOff>
        </xdr:to>
        <xdr:sp macro="" textlink="">
          <xdr:nvSpPr>
            <xdr:cNvPr id="43028" name="Check Box 20" hidden="1">
              <a:extLst>
                <a:ext uri="{63B3BB69-23CF-44E3-9099-C40C66FF867C}">
                  <a14:compatExt spid="_x0000_s43028"/>
                </a:ext>
                <a:ext uri="{FF2B5EF4-FFF2-40B4-BE49-F238E27FC236}">
                  <a16:creationId xmlns:a16="http://schemas.microsoft.com/office/drawing/2014/main" id="{00000000-0008-0000-0000-00001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55</xdr:row>
          <xdr:rowOff>0</xdr:rowOff>
        </xdr:from>
        <xdr:to>
          <xdr:col>5</xdr:col>
          <xdr:colOff>295275</xdr:colOff>
          <xdr:row>55</xdr:row>
          <xdr:rowOff>180975</xdr:rowOff>
        </xdr:to>
        <xdr:sp macro="" textlink="">
          <xdr:nvSpPr>
            <xdr:cNvPr id="43029" name="Check Box 21" hidden="1">
              <a:extLst>
                <a:ext uri="{63B3BB69-23CF-44E3-9099-C40C66FF867C}">
                  <a14:compatExt spid="_x0000_s43029"/>
                </a:ext>
                <a:ext uri="{FF2B5EF4-FFF2-40B4-BE49-F238E27FC236}">
                  <a16:creationId xmlns:a16="http://schemas.microsoft.com/office/drawing/2014/main" id="{00000000-0008-0000-0000-00001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55</xdr:row>
          <xdr:rowOff>0</xdr:rowOff>
        </xdr:from>
        <xdr:to>
          <xdr:col>9</xdr:col>
          <xdr:colOff>295275</xdr:colOff>
          <xdr:row>55</xdr:row>
          <xdr:rowOff>180975</xdr:rowOff>
        </xdr:to>
        <xdr:sp macro="" textlink="">
          <xdr:nvSpPr>
            <xdr:cNvPr id="43030" name="Check Box 22" hidden="1">
              <a:extLst>
                <a:ext uri="{63B3BB69-23CF-44E3-9099-C40C66FF867C}">
                  <a14:compatExt spid="_x0000_s43030"/>
                </a:ext>
                <a:ext uri="{FF2B5EF4-FFF2-40B4-BE49-F238E27FC236}">
                  <a16:creationId xmlns:a16="http://schemas.microsoft.com/office/drawing/2014/main" id="{00000000-0008-0000-0000-00001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57</xdr:row>
          <xdr:rowOff>0</xdr:rowOff>
        </xdr:from>
        <xdr:to>
          <xdr:col>5</xdr:col>
          <xdr:colOff>295275</xdr:colOff>
          <xdr:row>57</xdr:row>
          <xdr:rowOff>180975</xdr:rowOff>
        </xdr:to>
        <xdr:sp macro="" textlink="">
          <xdr:nvSpPr>
            <xdr:cNvPr id="43031" name="Check Box 23" hidden="1">
              <a:extLst>
                <a:ext uri="{63B3BB69-23CF-44E3-9099-C40C66FF867C}">
                  <a14:compatExt spid="_x0000_s43031"/>
                </a:ext>
                <a:ext uri="{FF2B5EF4-FFF2-40B4-BE49-F238E27FC236}">
                  <a16:creationId xmlns:a16="http://schemas.microsoft.com/office/drawing/2014/main" id="{00000000-0008-0000-0000-00001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57</xdr:row>
          <xdr:rowOff>0</xdr:rowOff>
        </xdr:from>
        <xdr:to>
          <xdr:col>9</xdr:col>
          <xdr:colOff>295275</xdr:colOff>
          <xdr:row>57</xdr:row>
          <xdr:rowOff>180975</xdr:rowOff>
        </xdr:to>
        <xdr:sp macro="" textlink="">
          <xdr:nvSpPr>
            <xdr:cNvPr id="43032" name="Check Box 24" hidden="1">
              <a:extLst>
                <a:ext uri="{63B3BB69-23CF-44E3-9099-C40C66FF867C}">
                  <a14:compatExt spid="_x0000_s43032"/>
                </a:ext>
                <a:ext uri="{FF2B5EF4-FFF2-40B4-BE49-F238E27FC236}">
                  <a16:creationId xmlns:a16="http://schemas.microsoft.com/office/drawing/2014/main" id="{00000000-0008-0000-0000-00001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59</xdr:row>
          <xdr:rowOff>0</xdr:rowOff>
        </xdr:from>
        <xdr:to>
          <xdr:col>5</xdr:col>
          <xdr:colOff>295275</xdr:colOff>
          <xdr:row>59</xdr:row>
          <xdr:rowOff>180975</xdr:rowOff>
        </xdr:to>
        <xdr:sp macro="" textlink="">
          <xdr:nvSpPr>
            <xdr:cNvPr id="43033" name="Check Box 25" hidden="1">
              <a:extLst>
                <a:ext uri="{63B3BB69-23CF-44E3-9099-C40C66FF867C}">
                  <a14:compatExt spid="_x0000_s43033"/>
                </a:ext>
                <a:ext uri="{FF2B5EF4-FFF2-40B4-BE49-F238E27FC236}">
                  <a16:creationId xmlns:a16="http://schemas.microsoft.com/office/drawing/2014/main" id="{00000000-0008-0000-0000-00001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59</xdr:row>
          <xdr:rowOff>0</xdr:rowOff>
        </xdr:from>
        <xdr:to>
          <xdr:col>5</xdr:col>
          <xdr:colOff>295275</xdr:colOff>
          <xdr:row>59</xdr:row>
          <xdr:rowOff>180975</xdr:rowOff>
        </xdr:to>
        <xdr:sp macro="" textlink="">
          <xdr:nvSpPr>
            <xdr:cNvPr id="43034" name="Check Box 26" hidden="1">
              <a:extLst>
                <a:ext uri="{63B3BB69-23CF-44E3-9099-C40C66FF867C}">
                  <a14:compatExt spid="_x0000_s43034"/>
                </a:ext>
                <a:ext uri="{FF2B5EF4-FFF2-40B4-BE49-F238E27FC236}">
                  <a16:creationId xmlns:a16="http://schemas.microsoft.com/office/drawing/2014/main" id="{00000000-0008-0000-0000-00001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59</xdr:row>
          <xdr:rowOff>0</xdr:rowOff>
        </xdr:from>
        <xdr:to>
          <xdr:col>5</xdr:col>
          <xdr:colOff>295275</xdr:colOff>
          <xdr:row>59</xdr:row>
          <xdr:rowOff>180975</xdr:rowOff>
        </xdr:to>
        <xdr:sp macro="" textlink="">
          <xdr:nvSpPr>
            <xdr:cNvPr id="43035" name="Check Box 27" hidden="1">
              <a:extLst>
                <a:ext uri="{63B3BB69-23CF-44E3-9099-C40C66FF867C}">
                  <a14:compatExt spid="_x0000_s43035"/>
                </a:ext>
                <a:ext uri="{FF2B5EF4-FFF2-40B4-BE49-F238E27FC236}">
                  <a16:creationId xmlns:a16="http://schemas.microsoft.com/office/drawing/2014/main" id="{00000000-0008-0000-0000-00001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59</xdr:row>
          <xdr:rowOff>0</xdr:rowOff>
        </xdr:from>
        <xdr:to>
          <xdr:col>5</xdr:col>
          <xdr:colOff>295275</xdr:colOff>
          <xdr:row>59</xdr:row>
          <xdr:rowOff>180975</xdr:rowOff>
        </xdr:to>
        <xdr:sp macro="" textlink="">
          <xdr:nvSpPr>
            <xdr:cNvPr id="43036" name="Check Box 28" hidden="1">
              <a:extLst>
                <a:ext uri="{63B3BB69-23CF-44E3-9099-C40C66FF867C}">
                  <a14:compatExt spid="_x0000_s43036"/>
                </a:ext>
                <a:ext uri="{FF2B5EF4-FFF2-40B4-BE49-F238E27FC236}">
                  <a16:creationId xmlns:a16="http://schemas.microsoft.com/office/drawing/2014/main" id="{00000000-0008-0000-0000-00001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60</xdr:row>
          <xdr:rowOff>0</xdr:rowOff>
        </xdr:from>
        <xdr:to>
          <xdr:col>5</xdr:col>
          <xdr:colOff>295275</xdr:colOff>
          <xdr:row>60</xdr:row>
          <xdr:rowOff>180975</xdr:rowOff>
        </xdr:to>
        <xdr:sp macro="" textlink="">
          <xdr:nvSpPr>
            <xdr:cNvPr id="43037" name="Check Box 29" hidden="1">
              <a:extLst>
                <a:ext uri="{63B3BB69-23CF-44E3-9099-C40C66FF867C}">
                  <a14:compatExt spid="_x0000_s43037"/>
                </a:ext>
                <a:ext uri="{FF2B5EF4-FFF2-40B4-BE49-F238E27FC236}">
                  <a16:creationId xmlns:a16="http://schemas.microsoft.com/office/drawing/2014/main" id="{00000000-0008-0000-0000-00001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61</xdr:row>
          <xdr:rowOff>0</xdr:rowOff>
        </xdr:from>
        <xdr:to>
          <xdr:col>5</xdr:col>
          <xdr:colOff>295275</xdr:colOff>
          <xdr:row>61</xdr:row>
          <xdr:rowOff>180975</xdr:rowOff>
        </xdr:to>
        <xdr:sp macro="" textlink="">
          <xdr:nvSpPr>
            <xdr:cNvPr id="43038" name="Check Box 30" hidden="1">
              <a:extLst>
                <a:ext uri="{63B3BB69-23CF-44E3-9099-C40C66FF867C}">
                  <a14:compatExt spid="_x0000_s43038"/>
                </a:ext>
                <a:ext uri="{FF2B5EF4-FFF2-40B4-BE49-F238E27FC236}">
                  <a16:creationId xmlns:a16="http://schemas.microsoft.com/office/drawing/2014/main" id="{00000000-0008-0000-0000-00001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66675</xdr:colOff>
          <xdr:row>7</xdr:row>
          <xdr:rowOff>190500</xdr:rowOff>
        </xdr:from>
        <xdr:to>
          <xdr:col>4</xdr:col>
          <xdr:colOff>371475</xdr:colOff>
          <xdr:row>9</xdr:row>
          <xdr:rowOff>19050</xdr:rowOff>
        </xdr:to>
        <xdr:sp macro="" textlink="">
          <xdr:nvSpPr>
            <xdr:cNvPr id="29697" name="Check Box 1" hidden="1">
              <a:extLst>
                <a:ext uri="{63B3BB69-23CF-44E3-9099-C40C66FF867C}">
                  <a14:compatExt spid="_x0000_s29697"/>
                </a:ext>
                <a:ext uri="{FF2B5EF4-FFF2-40B4-BE49-F238E27FC236}">
                  <a16:creationId xmlns:a16="http://schemas.microsoft.com/office/drawing/2014/main" id="{00000000-0008-0000-0000-00000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7</xdr:row>
          <xdr:rowOff>190500</xdr:rowOff>
        </xdr:from>
        <xdr:to>
          <xdr:col>1</xdr:col>
          <xdr:colOff>371475</xdr:colOff>
          <xdr:row>9</xdr:row>
          <xdr:rowOff>19050</xdr:rowOff>
        </xdr:to>
        <xdr:sp macro="" textlink="">
          <xdr:nvSpPr>
            <xdr:cNvPr id="29698" name="Check Box 2" hidden="1">
              <a:extLst>
                <a:ext uri="{63B3BB69-23CF-44E3-9099-C40C66FF867C}">
                  <a14:compatExt spid="_x0000_s29698"/>
                </a:ext>
                <a:ext uri="{FF2B5EF4-FFF2-40B4-BE49-F238E27FC236}">
                  <a16:creationId xmlns:a16="http://schemas.microsoft.com/office/drawing/2014/main" id="{00000000-0008-0000-0000-00000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7</xdr:row>
          <xdr:rowOff>190500</xdr:rowOff>
        </xdr:from>
        <xdr:to>
          <xdr:col>8</xdr:col>
          <xdr:colOff>371475</xdr:colOff>
          <xdr:row>9</xdr:row>
          <xdr:rowOff>19050</xdr:rowOff>
        </xdr:to>
        <xdr:sp macro="" textlink="">
          <xdr:nvSpPr>
            <xdr:cNvPr id="29699" name="Check Box 3" hidden="1">
              <a:extLst>
                <a:ext uri="{63B3BB69-23CF-44E3-9099-C40C66FF867C}">
                  <a14:compatExt spid="_x0000_s29699"/>
                </a:ext>
                <a:ext uri="{FF2B5EF4-FFF2-40B4-BE49-F238E27FC236}">
                  <a16:creationId xmlns:a16="http://schemas.microsoft.com/office/drawing/2014/main" id="{00000000-0008-0000-0000-00000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9</xdr:row>
          <xdr:rowOff>0</xdr:rowOff>
        </xdr:from>
        <xdr:to>
          <xdr:col>8</xdr:col>
          <xdr:colOff>371475</xdr:colOff>
          <xdr:row>10</xdr:row>
          <xdr:rowOff>0</xdr:rowOff>
        </xdr:to>
        <xdr:sp macro="" textlink="">
          <xdr:nvSpPr>
            <xdr:cNvPr id="29700" name="Check Box 4" hidden="1">
              <a:extLst>
                <a:ext uri="{63B3BB69-23CF-44E3-9099-C40C66FF867C}">
                  <a14:compatExt spid="_x0000_s29700"/>
                </a:ext>
                <a:ext uri="{FF2B5EF4-FFF2-40B4-BE49-F238E27FC236}">
                  <a16:creationId xmlns:a16="http://schemas.microsoft.com/office/drawing/2014/main" id="{00000000-0008-0000-0000-00000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7</xdr:row>
          <xdr:rowOff>190500</xdr:rowOff>
        </xdr:from>
        <xdr:to>
          <xdr:col>11</xdr:col>
          <xdr:colOff>371475</xdr:colOff>
          <xdr:row>9</xdr:row>
          <xdr:rowOff>19050</xdr:rowOff>
        </xdr:to>
        <xdr:sp macro="" textlink="">
          <xdr:nvSpPr>
            <xdr:cNvPr id="29701" name="Check Box 5" hidden="1">
              <a:extLst>
                <a:ext uri="{63B3BB69-23CF-44E3-9099-C40C66FF867C}">
                  <a14:compatExt spid="_x0000_s29701"/>
                </a:ext>
                <a:ext uri="{FF2B5EF4-FFF2-40B4-BE49-F238E27FC236}">
                  <a16:creationId xmlns:a16="http://schemas.microsoft.com/office/drawing/2014/main" id="{00000000-0008-0000-0000-00000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9</xdr:row>
          <xdr:rowOff>0</xdr:rowOff>
        </xdr:from>
        <xdr:to>
          <xdr:col>11</xdr:col>
          <xdr:colOff>371475</xdr:colOff>
          <xdr:row>10</xdr:row>
          <xdr:rowOff>0</xdr:rowOff>
        </xdr:to>
        <xdr:sp macro="" textlink="">
          <xdr:nvSpPr>
            <xdr:cNvPr id="29702" name="Check Box 6" hidden="1">
              <a:extLst>
                <a:ext uri="{63B3BB69-23CF-44E3-9099-C40C66FF867C}">
                  <a14:compatExt spid="_x0000_s29702"/>
                </a:ext>
                <a:ext uri="{FF2B5EF4-FFF2-40B4-BE49-F238E27FC236}">
                  <a16:creationId xmlns:a16="http://schemas.microsoft.com/office/drawing/2014/main" id="{00000000-0008-0000-0000-00000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9</xdr:row>
          <xdr:rowOff>0</xdr:rowOff>
        </xdr:from>
        <xdr:to>
          <xdr:col>1</xdr:col>
          <xdr:colOff>371475</xdr:colOff>
          <xdr:row>10</xdr:row>
          <xdr:rowOff>0</xdr:rowOff>
        </xdr:to>
        <xdr:sp macro="" textlink="">
          <xdr:nvSpPr>
            <xdr:cNvPr id="29703" name="Check Box 7" hidden="1">
              <a:extLst>
                <a:ext uri="{63B3BB69-23CF-44E3-9099-C40C66FF867C}">
                  <a14:compatExt spid="_x0000_s29703"/>
                </a:ext>
                <a:ext uri="{FF2B5EF4-FFF2-40B4-BE49-F238E27FC236}">
                  <a16:creationId xmlns:a16="http://schemas.microsoft.com/office/drawing/2014/main" id="{00000000-0008-0000-0000-00000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28</xdr:row>
          <xdr:rowOff>9525</xdr:rowOff>
        </xdr:from>
        <xdr:to>
          <xdr:col>3</xdr:col>
          <xdr:colOff>381000</xdr:colOff>
          <xdr:row>29</xdr:row>
          <xdr:rowOff>0</xdr:rowOff>
        </xdr:to>
        <xdr:sp macro="" textlink="">
          <xdr:nvSpPr>
            <xdr:cNvPr id="29704" name="Check Box 8" hidden="1">
              <a:extLst>
                <a:ext uri="{63B3BB69-23CF-44E3-9099-C40C66FF867C}">
                  <a14:compatExt spid="_x0000_s29704"/>
                </a:ext>
                <a:ext uri="{FF2B5EF4-FFF2-40B4-BE49-F238E27FC236}">
                  <a16:creationId xmlns:a16="http://schemas.microsoft.com/office/drawing/2014/main" id="{00000000-0008-0000-0000-00000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352425</xdr:colOff>
          <xdr:row>28</xdr:row>
          <xdr:rowOff>19050</xdr:rowOff>
        </xdr:from>
        <xdr:to>
          <xdr:col>7</xdr:col>
          <xdr:colOff>276225</xdr:colOff>
          <xdr:row>29</xdr:row>
          <xdr:rowOff>9525</xdr:rowOff>
        </xdr:to>
        <xdr:sp macro="" textlink="">
          <xdr:nvSpPr>
            <xdr:cNvPr id="29705" name="Check Box 9" hidden="1">
              <a:extLst>
                <a:ext uri="{63B3BB69-23CF-44E3-9099-C40C66FF867C}">
                  <a14:compatExt spid="_x0000_s29705"/>
                </a:ext>
                <a:ext uri="{FF2B5EF4-FFF2-40B4-BE49-F238E27FC236}">
                  <a16:creationId xmlns:a16="http://schemas.microsoft.com/office/drawing/2014/main" id="{00000000-0008-0000-0000-00000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34</xdr:row>
          <xdr:rowOff>0</xdr:rowOff>
        </xdr:from>
        <xdr:to>
          <xdr:col>6</xdr:col>
          <xdr:colOff>371475</xdr:colOff>
          <xdr:row>35</xdr:row>
          <xdr:rowOff>0</xdr:rowOff>
        </xdr:to>
        <xdr:sp macro="" textlink="">
          <xdr:nvSpPr>
            <xdr:cNvPr id="29706" name="Check Box 10" hidden="1">
              <a:extLst>
                <a:ext uri="{63B3BB69-23CF-44E3-9099-C40C66FF867C}">
                  <a14:compatExt spid="_x0000_s29706"/>
                </a:ext>
                <a:ext uri="{FF2B5EF4-FFF2-40B4-BE49-F238E27FC236}">
                  <a16:creationId xmlns:a16="http://schemas.microsoft.com/office/drawing/2014/main" id="{00000000-0008-0000-0000-00000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34</xdr:row>
          <xdr:rowOff>0</xdr:rowOff>
        </xdr:from>
        <xdr:to>
          <xdr:col>9</xdr:col>
          <xdr:colOff>371475</xdr:colOff>
          <xdr:row>35</xdr:row>
          <xdr:rowOff>0</xdr:rowOff>
        </xdr:to>
        <xdr:sp macro="" textlink="">
          <xdr:nvSpPr>
            <xdr:cNvPr id="29707" name="Check Box 11" hidden="1">
              <a:extLst>
                <a:ext uri="{63B3BB69-23CF-44E3-9099-C40C66FF867C}">
                  <a14:compatExt spid="_x0000_s29707"/>
                </a:ext>
                <a:ext uri="{FF2B5EF4-FFF2-40B4-BE49-F238E27FC236}">
                  <a16:creationId xmlns:a16="http://schemas.microsoft.com/office/drawing/2014/main" id="{00000000-0008-0000-0000-00000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36</xdr:row>
          <xdr:rowOff>0</xdr:rowOff>
        </xdr:from>
        <xdr:to>
          <xdr:col>6</xdr:col>
          <xdr:colOff>371475</xdr:colOff>
          <xdr:row>37</xdr:row>
          <xdr:rowOff>0</xdr:rowOff>
        </xdr:to>
        <xdr:sp macro="" textlink="">
          <xdr:nvSpPr>
            <xdr:cNvPr id="29708" name="Check Box 12" hidden="1">
              <a:extLst>
                <a:ext uri="{63B3BB69-23CF-44E3-9099-C40C66FF867C}">
                  <a14:compatExt spid="_x0000_s29708"/>
                </a:ext>
                <a:ext uri="{FF2B5EF4-FFF2-40B4-BE49-F238E27FC236}">
                  <a16:creationId xmlns:a16="http://schemas.microsoft.com/office/drawing/2014/main" id="{00000000-0008-0000-0000-00000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36</xdr:row>
          <xdr:rowOff>0</xdr:rowOff>
        </xdr:from>
        <xdr:to>
          <xdr:col>10</xdr:col>
          <xdr:colOff>371475</xdr:colOff>
          <xdr:row>37</xdr:row>
          <xdr:rowOff>0</xdr:rowOff>
        </xdr:to>
        <xdr:sp macro="" textlink="">
          <xdr:nvSpPr>
            <xdr:cNvPr id="29709" name="Check Box 13" hidden="1">
              <a:extLst>
                <a:ext uri="{63B3BB69-23CF-44E3-9099-C40C66FF867C}">
                  <a14:compatExt spid="_x0000_s29709"/>
                </a:ext>
                <a:ext uri="{FF2B5EF4-FFF2-40B4-BE49-F238E27FC236}">
                  <a16:creationId xmlns:a16="http://schemas.microsoft.com/office/drawing/2014/main" id="{00000000-0008-0000-0000-00000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38</xdr:row>
          <xdr:rowOff>0</xdr:rowOff>
        </xdr:from>
        <xdr:to>
          <xdr:col>6</xdr:col>
          <xdr:colOff>371475</xdr:colOff>
          <xdr:row>39</xdr:row>
          <xdr:rowOff>0</xdr:rowOff>
        </xdr:to>
        <xdr:sp macro="" textlink="">
          <xdr:nvSpPr>
            <xdr:cNvPr id="29710" name="Check Box 14" hidden="1">
              <a:extLst>
                <a:ext uri="{63B3BB69-23CF-44E3-9099-C40C66FF867C}">
                  <a14:compatExt spid="_x0000_s29710"/>
                </a:ext>
                <a:ext uri="{FF2B5EF4-FFF2-40B4-BE49-F238E27FC236}">
                  <a16:creationId xmlns:a16="http://schemas.microsoft.com/office/drawing/2014/main" id="{00000000-0008-0000-0000-00000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39</xdr:row>
          <xdr:rowOff>0</xdr:rowOff>
        </xdr:from>
        <xdr:to>
          <xdr:col>6</xdr:col>
          <xdr:colOff>371475</xdr:colOff>
          <xdr:row>40</xdr:row>
          <xdr:rowOff>0</xdr:rowOff>
        </xdr:to>
        <xdr:sp macro="" textlink="">
          <xdr:nvSpPr>
            <xdr:cNvPr id="29711" name="Check Box 15" hidden="1">
              <a:extLst>
                <a:ext uri="{63B3BB69-23CF-44E3-9099-C40C66FF867C}">
                  <a14:compatExt spid="_x0000_s29711"/>
                </a:ext>
                <a:ext uri="{FF2B5EF4-FFF2-40B4-BE49-F238E27FC236}">
                  <a16:creationId xmlns:a16="http://schemas.microsoft.com/office/drawing/2014/main" id="{00000000-0008-0000-0000-00000F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41</xdr:row>
          <xdr:rowOff>0</xdr:rowOff>
        </xdr:from>
        <xdr:to>
          <xdr:col>6</xdr:col>
          <xdr:colOff>371475</xdr:colOff>
          <xdr:row>42</xdr:row>
          <xdr:rowOff>0</xdr:rowOff>
        </xdr:to>
        <xdr:sp macro="" textlink="">
          <xdr:nvSpPr>
            <xdr:cNvPr id="29712" name="Check Box 16" hidden="1">
              <a:extLst>
                <a:ext uri="{63B3BB69-23CF-44E3-9099-C40C66FF867C}">
                  <a14:compatExt spid="_x0000_s29712"/>
                </a:ext>
                <a:ext uri="{FF2B5EF4-FFF2-40B4-BE49-F238E27FC236}">
                  <a16:creationId xmlns:a16="http://schemas.microsoft.com/office/drawing/2014/main" id="{00000000-0008-0000-0000-000010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42</xdr:row>
          <xdr:rowOff>0</xdr:rowOff>
        </xdr:from>
        <xdr:to>
          <xdr:col>6</xdr:col>
          <xdr:colOff>371475</xdr:colOff>
          <xdr:row>43</xdr:row>
          <xdr:rowOff>0</xdr:rowOff>
        </xdr:to>
        <xdr:sp macro="" textlink="">
          <xdr:nvSpPr>
            <xdr:cNvPr id="29713" name="Check Box 17" hidden="1">
              <a:extLst>
                <a:ext uri="{63B3BB69-23CF-44E3-9099-C40C66FF867C}">
                  <a14:compatExt spid="_x0000_s29713"/>
                </a:ext>
                <a:ext uri="{FF2B5EF4-FFF2-40B4-BE49-F238E27FC236}">
                  <a16:creationId xmlns:a16="http://schemas.microsoft.com/office/drawing/2014/main" id="{00000000-0008-0000-0000-00001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43</xdr:row>
          <xdr:rowOff>0</xdr:rowOff>
        </xdr:from>
        <xdr:to>
          <xdr:col>6</xdr:col>
          <xdr:colOff>371475</xdr:colOff>
          <xdr:row>44</xdr:row>
          <xdr:rowOff>0</xdr:rowOff>
        </xdr:to>
        <xdr:sp macro="" textlink="">
          <xdr:nvSpPr>
            <xdr:cNvPr id="29714" name="Check Box 18" hidden="1">
              <a:extLst>
                <a:ext uri="{63B3BB69-23CF-44E3-9099-C40C66FF867C}">
                  <a14:compatExt spid="_x0000_s29714"/>
                </a:ext>
                <a:ext uri="{FF2B5EF4-FFF2-40B4-BE49-F238E27FC236}">
                  <a16:creationId xmlns:a16="http://schemas.microsoft.com/office/drawing/2014/main" id="{00000000-0008-0000-0000-00001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54</xdr:row>
          <xdr:rowOff>0</xdr:rowOff>
        </xdr:from>
        <xdr:to>
          <xdr:col>5</xdr:col>
          <xdr:colOff>295275</xdr:colOff>
          <xdr:row>54</xdr:row>
          <xdr:rowOff>180975</xdr:rowOff>
        </xdr:to>
        <xdr:sp macro="" textlink="">
          <xdr:nvSpPr>
            <xdr:cNvPr id="29715" name="Check Box 19" hidden="1">
              <a:extLst>
                <a:ext uri="{63B3BB69-23CF-44E3-9099-C40C66FF867C}">
                  <a14:compatExt spid="_x0000_s29715"/>
                </a:ext>
                <a:ext uri="{FF2B5EF4-FFF2-40B4-BE49-F238E27FC236}">
                  <a16:creationId xmlns:a16="http://schemas.microsoft.com/office/drawing/2014/main" id="{00000000-0008-0000-0000-00001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352425</xdr:colOff>
          <xdr:row>54</xdr:row>
          <xdr:rowOff>0</xdr:rowOff>
        </xdr:from>
        <xdr:to>
          <xdr:col>8</xdr:col>
          <xdr:colOff>581025</xdr:colOff>
          <xdr:row>54</xdr:row>
          <xdr:rowOff>180975</xdr:rowOff>
        </xdr:to>
        <xdr:sp macro="" textlink="">
          <xdr:nvSpPr>
            <xdr:cNvPr id="29716" name="Check Box 20" hidden="1">
              <a:extLst>
                <a:ext uri="{63B3BB69-23CF-44E3-9099-C40C66FF867C}">
                  <a14:compatExt spid="_x0000_s29716"/>
                </a:ext>
                <a:ext uri="{FF2B5EF4-FFF2-40B4-BE49-F238E27FC236}">
                  <a16:creationId xmlns:a16="http://schemas.microsoft.com/office/drawing/2014/main" id="{00000000-0008-0000-0000-00001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56</xdr:row>
          <xdr:rowOff>0</xdr:rowOff>
        </xdr:from>
        <xdr:to>
          <xdr:col>5</xdr:col>
          <xdr:colOff>295275</xdr:colOff>
          <xdr:row>56</xdr:row>
          <xdr:rowOff>180975</xdr:rowOff>
        </xdr:to>
        <xdr:sp macro="" textlink="">
          <xdr:nvSpPr>
            <xdr:cNvPr id="29717" name="Check Box 21" hidden="1">
              <a:extLst>
                <a:ext uri="{63B3BB69-23CF-44E3-9099-C40C66FF867C}">
                  <a14:compatExt spid="_x0000_s29717"/>
                </a:ext>
                <a:ext uri="{FF2B5EF4-FFF2-40B4-BE49-F238E27FC236}">
                  <a16:creationId xmlns:a16="http://schemas.microsoft.com/office/drawing/2014/main" id="{00000000-0008-0000-0000-00001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56</xdr:row>
          <xdr:rowOff>0</xdr:rowOff>
        </xdr:from>
        <xdr:to>
          <xdr:col>9</xdr:col>
          <xdr:colOff>295275</xdr:colOff>
          <xdr:row>56</xdr:row>
          <xdr:rowOff>180975</xdr:rowOff>
        </xdr:to>
        <xdr:sp macro="" textlink="">
          <xdr:nvSpPr>
            <xdr:cNvPr id="29718" name="Check Box 22" hidden="1">
              <a:extLst>
                <a:ext uri="{63B3BB69-23CF-44E3-9099-C40C66FF867C}">
                  <a14:compatExt spid="_x0000_s29718"/>
                </a:ext>
                <a:ext uri="{FF2B5EF4-FFF2-40B4-BE49-F238E27FC236}">
                  <a16:creationId xmlns:a16="http://schemas.microsoft.com/office/drawing/2014/main" id="{00000000-0008-0000-0000-00001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58</xdr:row>
          <xdr:rowOff>0</xdr:rowOff>
        </xdr:from>
        <xdr:to>
          <xdr:col>5</xdr:col>
          <xdr:colOff>295275</xdr:colOff>
          <xdr:row>58</xdr:row>
          <xdr:rowOff>180975</xdr:rowOff>
        </xdr:to>
        <xdr:sp macro="" textlink="">
          <xdr:nvSpPr>
            <xdr:cNvPr id="29719" name="Check Box 23" hidden="1">
              <a:extLst>
                <a:ext uri="{63B3BB69-23CF-44E3-9099-C40C66FF867C}">
                  <a14:compatExt spid="_x0000_s29719"/>
                </a:ext>
                <a:ext uri="{FF2B5EF4-FFF2-40B4-BE49-F238E27FC236}">
                  <a16:creationId xmlns:a16="http://schemas.microsoft.com/office/drawing/2014/main" id="{00000000-0008-0000-0000-00001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58</xdr:row>
          <xdr:rowOff>0</xdr:rowOff>
        </xdr:from>
        <xdr:to>
          <xdr:col>9</xdr:col>
          <xdr:colOff>295275</xdr:colOff>
          <xdr:row>58</xdr:row>
          <xdr:rowOff>180975</xdr:rowOff>
        </xdr:to>
        <xdr:sp macro="" textlink="">
          <xdr:nvSpPr>
            <xdr:cNvPr id="29720" name="Check Box 24" hidden="1">
              <a:extLst>
                <a:ext uri="{63B3BB69-23CF-44E3-9099-C40C66FF867C}">
                  <a14:compatExt spid="_x0000_s29720"/>
                </a:ext>
                <a:ext uri="{FF2B5EF4-FFF2-40B4-BE49-F238E27FC236}">
                  <a16:creationId xmlns:a16="http://schemas.microsoft.com/office/drawing/2014/main" id="{00000000-0008-0000-0000-00001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60</xdr:row>
          <xdr:rowOff>0</xdr:rowOff>
        </xdr:from>
        <xdr:to>
          <xdr:col>5</xdr:col>
          <xdr:colOff>295275</xdr:colOff>
          <xdr:row>60</xdr:row>
          <xdr:rowOff>180975</xdr:rowOff>
        </xdr:to>
        <xdr:sp macro="" textlink="">
          <xdr:nvSpPr>
            <xdr:cNvPr id="29721" name="Check Box 25" hidden="1">
              <a:extLst>
                <a:ext uri="{63B3BB69-23CF-44E3-9099-C40C66FF867C}">
                  <a14:compatExt spid="_x0000_s29721"/>
                </a:ext>
                <a:ext uri="{FF2B5EF4-FFF2-40B4-BE49-F238E27FC236}">
                  <a16:creationId xmlns:a16="http://schemas.microsoft.com/office/drawing/2014/main" id="{00000000-0008-0000-0000-00001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60</xdr:row>
          <xdr:rowOff>0</xdr:rowOff>
        </xdr:from>
        <xdr:to>
          <xdr:col>5</xdr:col>
          <xdr:colOff>295275</xdr:colOff>
          <xdr:row>60</xdr:row>
          <xdr:rowOff>180975</xdr:rowOff>
        </xdr:to>
        <xdr:sp macro="" textlink="">
          <xdr:nvSpPr>
            <xdr:cNvPr id="29722" name="Check Box 26" hidden="1">
              <a:extLst>
                <a:ext uri="{63B3BB69-23CF-44E3-9099-C40C66FF867C}">
                  <a14:compatExt spid="_x0000_s29722"/>
                </a:ext>
                <a:ext uri="{FF2B5EF4-FFF2-40B4-BE49-F238E27FC236}">
                  <a16:creationId xmlns:a16="http://schemas.microsoft.com/office/drawing/2014/main" id="{00000000-0008-0000-0000-00001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60</xdr:row>
          <xdr:rowOff>0</xdr:rowOff>
        </xdr:from>
        <xdr:to>
          <xdr:col>5</xdr:col>
          <xdr:colOff>295275</xdr:colOff>
          <xdr:row>60</xdr:row>
          <xdr:rowOff>180975</xdr:rowOff>
        </xdr:to>
        <xdr:sp macro="" textlink="">
          <xdr:nvSpPr>
            <xdr:cNvPr id="29723" name="Check Box 27" hidden="1">
              <a:extLst>
                <a:ext uri="{63B3BB69-23CF-44E3-9099-C40C66FF867C}">
                  <a14:compatExt spid="_x0000_s29723"/>
                </a:ext>
                <a:ext uri="{FF2B5EF4-FFF2-40B4-BE49-F238E27FC236}">
                  <a16:creationId xmlns:a16="http://schemas.microsoft.com/office/drawing/2014/main" id="{00000000-0008-0000-0000-00001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60</xdr:row>
          <xdr:rowOff>0</xdr:rowOff>
        </xdr:from>
        <xdr:to>
          <xdr:col>5</xdr:col>
          <xdr:colOff>295275</xdr:colOff>
          <xdr:row>60</xdr:row>
          <xdr:rowOff>180975</xdr:rowOff>
        </xdr:to>
        <xdr:sp macro="" textlink="">
          <xdr:nvSpPr>
            <xdr:cNvPr id="29724" name="Check Box 28" hidden="1">
              <a:extLst>
                <a:ext uri="{63B3BB69-23CF-44E3-9099-C40C66FF867C}">
                  <a14:compatExt spid="_x0000_s29724"/>
                </a:ext>
                <a:ext uri="{FF2B5EF4-FFF2-40B4-BE49-F238E27FC236}">
                  <a16:creationId xmlns:a16="http://schemas.microsoft.com/office/drawing/2014/main" id="{00000000-0008-0000-0000-00001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61</xdr:row>
          <xdr:rowOff>0</xdr:rowOff>
        </xdr:from>
        <xdr:to>
          <xdr:col>5</xdr:col>
          <xdr:colOff>295275</xdr:colOff>
          <xdr:row>61</xdr:row>
          <xdr:rowOff>180975</xdr:rowOff>
        </xdr:to>
        <xdr:sp macro="" textlink="">
          <xdr:nvSpPr>
            <xdr:cNvPr id="29725" name="Check Box 29" hidden="1">
              <a:extLst>
                <a:ext uri="{63B3BB69-23CF-44E3-9099-C40C66FF867C}">
                  <a14:compatExt spid="_x0000_s29725"/>
                </a:ext>
                <a:ext uri="{FF2B5EF4-FFF2-40B4-BE49-F238E27FC236}">
                  <a16:creationId xmlns:a16="http://schemas.microsoft.com/office/drawing/2014/main" id="{00000000-0008-0000-0000-00001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62</xdr:row>
          <xdr:rowOff>0</xdr:rowOff>
        </xdr:from>
        <xdr:to>
          <xdr:col>5</xdr:col>
          <xdr:colOff>295275</xdr:colOff>
          <xdr:row>62</xdr:row>
          <xdr:rowOff>180975</xdr:rowOff>
        </xdr:to>
        <xdr:sp macro="" textlink="">
          <xdr:nvSpPr>
            <xdr:cNvPr id="29726" name="Check Box 30" hidden="1">
              <a:extLst>
                <a:ext uri="{63B3BB69-23CF-44E3-9099-C40C66FF867C}">
                  <a14:compatExt spid="_x0000_s29726"/>
                </a:ext>
                <a:ext uri="{FF2B5EF4-FFF2-40B4-BE49-F238E27FC236}">
                  <a16:creationId xmlns:a16="http://schemas.microsoft.com/office/drawing/2014/main" id="{00000000-0008-0000-0000-00001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66675</xdr:colOff>
          <xdr:row>7</xdr:row>
          <xdr:rowOff>190500</xdr:rowOff>
        </xdr:from>
        <xdr:to>
          <xdr:col>4</xdr:col>
          <xdr:colOff>371475</xdr:colOff>
          <xdr:row>9</xdr:row>
          <xdr:rowOff>19050</xdr:rowOff>
        </xdr:to>
        <xdr:sp macro="" textlink="">
          <xdr:nvSpPr>
            <xdr:cNvPr id="28673" name="Check Box 1" hidden="1">
              <a:extLst>
                <a:ext uri="{63B3BB69-23CF-44E3-9099-C40C66FF867C}">
                  <a14:compatExt spid="_x0000_s28673"/>
                </a:ext>
                <a:ext uri="{FF2B5EF4-FFF2-40B4-BE49-F238E27FC236}">
                  <a16:creationId xmlns:a16="http://schemas.microsoft.com/office/drawing/2014/main" id="{00000000-0008-0000-0000-00000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7</xdr:row>
          <xdr:rowOff>190500</xdr:rowOff>
        </xdr:from>
        <xdr:to>
          <xdr:col>1</xdr:col>
          <xdr:colOff>371475</xdr:colOff>
          <xdr:row>9</xdr:row>
          <xdr:rowOff>19050</xdr:rowOff>
        </xdr:to>
        <xdr:sp macro="" textlink="">
          <xdr:nvSpPr>
            <xdr:cNvPr id="28674" name="Check Box 2" hidden="1">
              <a:extLst>
                <a:ext uri="{63B3BB69-23CF-44E3-9099-C40C66FF867C}">
                  <a14:compatExt spid="_x0000_s28674"/>
                </a:ext>
                <a:ext uri="{FF2B5EF4-FFF2-40B4-BE49-F238E27FC236}">
                  <a16:creationId xmlns:a16="http://schemas.microsoft.com/office/drawing/2014/main" id="{00000000-0008-0000-0000-00000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7</xdr:row>
          <xdr:rowOff>190500</xdr:rowOff>
        </xdr:from>
        <xdr:to>
          <xdr:col>8</xdr:col>
          <xdr:colOff>371475</xdr:colOff>
          <xdr:row>9</xdr:row>
          <xdr:rowOff>19050</xdr:rowOff>
        </xdr:to>
        <xdr:sp macro="" textlink="">
          <xdr:nvSpPr>
            <xdr:cNvPr id="28675" name="Check Box 3" hidden="1">
              <a:extLst>
                <a:ext uri="{63B3BB69-23CF-44E3-9099-C40C66FF867C}">
                  <a14:compatExt spid="_x0000_s28675"/>
                </a:ext>
                <a:ext uri="{FF2B5EF4-FFF2-40B4-BE49-F238E27FC236}">
                  <a16:creationId xmlns:a16="http://schemas.microsoft.com/office/drawing/2014/main" id="{00000000-0008-0000-0000-00000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9</xdr:row>
          <xdr:rowOff>0</xdr:rowOff>
        </xdr:from>
        <xdr:to>
          <xdr:col>8</xdr:col>
          <xdr:colOff>371475</xdr:colOff>
          <xdr:row>10</xdr:row>
          <xdr:rowOff>0</xdr:rowOff>
        </xdr:to>
        <xdr:sp macro="" textlink="">
          <xdr:nvSpPr>
            <xdr:cNvPr id="28676" name="Check Box 4" hidden="1">
              <a:extLst>
                <a:ext uri="{63B3BB69-23CF-44E3-9099-C40C66FF867C}">
                  <a14:compatExt spid="_x0000_s28676"/>
                </a:ext>
                <a:ext uri="{FF2B5EF4-FFF2-40B4-BE49-F238E27FC236}">
                  <a16:creationId xmlns:a16="http://schemas.microsoft.com/office/drawing/2014/main" id="{00000000-0008-0000-0000-00000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7</xdr:row>
          <xdr:rowOff>190500</xdr:rowOff>
        </xdr:from>
        <xdr:to>
          <xdr:col>11</xdr:col>
          <xdr:colOff>371475</xdr:colOff>
          <xdr:row>9</xdr:row>
          <xdr:rowOff>19050</xdr:rowOff>
        </xdr:to>
        <xdr:sp macro="" textlink="">
          <xdr:nvSpPr>
            <xdr:cNvPr id="28677" name="Check Box 5" hidden="1">
              <a:extLst>
                <a:ext uri="{63B3BB69-23CF-44E3-9099-C40C66FF867C}">
                  <a14:compatExt spid="_x0000_s28677"/>
                </a:ext>
                <a:ext uri="{FF2B5EF4-FFF2-40B4-BE49-F238E27FC236}">
                  <a16:creationId xmlns:a16="http://schemas.microsoft.com/office/drawing/2014/main" id="{00000000-0008-0000-0000-00000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9</xdr:row>
          <xdr:rowOff>0</xdr:rowOff>
        </xdr:from>
        <xdr:to>
          <xdr:col>11</xdr:col>
          <xdr:colOff>371475</xdr:colOff>
          <xdr:row>10</xdr:row>
          <xdr:rowOff>0</xdr:rowOff>
        </xdr:to>
        <xdr:sp macro="" textlink="">
          <xdr:nvSpPr>
            <xdr:cNvPr id="28678" name="Check Box 6" hidden="1">
              <a:extLst>
                <a:ext uri="{63B3BB69-23CF-44E3-9099-C40C66FF867C}">
                  <a14:compatExt spid="_x0000_s28678"/>
                </a:ext>
                <a:ext uri="{FF2B5EF4-FFF2-40B4-BE49-F238E27FC236}">
                  <a16:creationId xmlns:a16="http://schemas.microsoft.com/office/drawing/2014/main" id="{00000000-0008-0000-0000-00000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9</xdr:row>
          <xdr:rowOff>0</xdr:rowOff>
        </xdr:from>
        <xdr:to>
          <xdr:col>1</xdr:col>
          <xdr:colOff>371475</xdr:colOff>
          <xdr:row>10</xdr:row>
          <xdr:rowOff>0</xdr:rowOff>
        </xdr:to>
        <xdr:sp macro="" textlink="">
          <xdr:nvSpPr>
            <xdr:cNvPr id="28679" name="Check Box 7" hidden="1">
              <a:extLst>
                <a:ext uri="{63B3BB69-23CF-44E3-9099-C40C66FF867C}">
                  <a14:compatExt spid="_x0000_s28679"/>
                </a:ext>
                <a:ext uri="{FF2B5EF4-FFF2-40B4-BE49-F238E27FC236}">
                  <a16:creationId xmlns:a16="http://schemas.microsoft.com/office/drawing/2014/main" id="{00000000-0008-0000-0000-00000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27</xdr:row>
          <xdr:rowOff>9525</xdr:rowOff>
        </xdr:from>
        <xdr:to>
          <xdr:col>3</xdr:col>
          <xdr:colOff>381000</xdr:colOff>
          <xdr:row>28</xdr:row>
          <xdr:rowOff>0</xdr:rowOff>
        </xdr:to>
        <xdr:sp macro="" textlink="">
          <xdr:nvSpPr>
            <xdr:cNvPr id="28680" name="Check Box 8" hidden="1">
              <a:extLst>
                <a:ext uri="{63B3BB69-23CF-44E3-9099-C40C66FF867C}">
                  <a14:compatExt spid="_x0000_s28680"/>
                </a:ext>
                <a:ext uri="{FF2B5EF4-FFF2-40B4-BE49-F238E27FC236}">
                  <a16:creationId xmlns:a16="http://schemas.microsoft.com/office/drawing/2014/main" id="{00000000-0008-0000-0000-00000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352425</xdr:colOff>
          <xdr:row>27</xdr:row>
          <xdr:rowOff>19050</xdr:rowOff>
        </xdr:from>
        <xdr:to>
          <xdr:col>7</xdr:col>
          <xdr:colOff>276225</xdr:colOff>
          <xdr:row>28</xdr:row>
          <xdr:rowOff>9525</xdr:rowOff>
        </xdr:to>
        <xdr:sp macro="" textlink="">
          <xdr:nvSpPr>
            <xdr:cNvPr id="28681" name="Check Box 9" hidden="1">
              <a:extLst>
                <a:ext uri="{63B3BB69-23CF-44E3-9099-C40C66FF867C}">
                  <a14:compatExt spid="_x0000_s28681"/>
                </a:ext>
                <a:ext uri="{FF2B5EF4-FFF2-40B4-BE49-F238E27FC236}">
                  <a16:creationId xmlns:a16="http://schemas.microsoft.com/office/drawing/2014/main" id="{00000000-0008-0000-0000-00000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33</xdr:row>
          <xdr:rowOff>0</xdr:rowOff>
        </xdr:from>
        <xdr:to>
          <xdr:col>6</xdr:col>
          <xdr:colOff>371475</xdr:colOff>
          <xdr:row>34</xdr:row>
          <xdr:rowOff>0</xdr:rowOff>
        </xdr:to>
        <xdr:sp macro="" textlink="">
          <xdr:nvSpPr>
            <xdr:cNvPr id="28682" name="Check Box 10" hidden="1">
              <a:extLst>
                <a:ext uri="{63B3BB69-23CF-44E3-9099-C40C66FF867C}">
                  <a14:compatExt spid="_x0000_s28682"/>
                </a:ext>
                <a:ext uri="{FF2B5EF4-FFF2-40B4-BE49-F238E27FC236}">
                  <a16:creationId xmlns:a16="http://schemas.microsoft.com/office/drawing/2014/main" id="{00000000-0008-0000-0000-00000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33</xdr:row>
          <xdr:rowOff>0</xdr:rowOff>
        </xdr:from>
        <xdr:to>
          <xdr:col>9</xdr:col>
          <xdr:colOff>371475</xdr:colOff>
          <xdr:row>34</xdr:row>
          <xdr:rowOff>0</xdr:rowOff>
        </xdr:to>
        <xdr:sp macro="" textlink="">
          <xdr:nvSpPr>
            <xdr:cNvPr id="28683" name="Check Box 11" hidden="1">
              <a:extLst>
                <a:ext uri="{63B3BB69-23CF-44E3-9099-C40C66FF867C}">
                  <a14:compatExt spid="_x0000_s28683"/>
                </a:ext>
                <a:ext uri="{FF2B5EF4-FFF2-40B4-BE49-F238E27FC236}">
                  <a16:creationId xmlns:a16="http://schemas.microsoft.com/office/drawing/2014/main" id="{00000000-0008-0000-0000-00000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35</xdr:row>
          <xdr:rowOff>0</xdr:rowOff>
        </xdr:from>
        <xdr:to>
          <xdr:col>6</xdr:col>
          <xdr:colOff>371475</xdr:colOff>
          <xdr:row>36</xdr:row>
          <xdr:rowOff>0</xdr:rowOff>
        </xdr:to>
        <xdr:sp macro="" textlink="">
          <xdr:nvSpPr>
            <xdr:cNvPr id="28684" name="Check Box 12" hidden="1">
              <a:extLst>
                <a:ext uri="{63B3BB69-23CF-44E3-9099-C40C66FF867C}">
                  <a14:compatExt spid="_x0000_s28684"/>
                </a:ext>
                <a:ext uri="{FF2B5EF4-FFF2-40B4-BE49-F238E27FC236}">
                  <a16:creationId xmlns:a16="http://schemas.microsoft.com/office/drawing/2014/main" id="{00000000-0008-0000-0000-00000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35</xdr:row>
          <xdr:rowOff>0</xdr:rowOff>
        </xdr:from>
        <xdr:to>
          <xdr:col>10</xdr:col>
          <xdr:colOff>371475</xdr:colOff>
          <xdr:row>36</xdr:row>
          <xdr:rowOff>0</xdr:rowOff>
        </xdr:to>
        <xdr:sp macro="" textlink="">
          <xdr:nvSpPr>
            <xdr:cNvPr id="28685" name="Check Box 13" hidden="1">
              <a:extLst>
                <a:ext uri="{63B3BB69-23CF-44E3-9099-C40C66FF867C}">
                  <a14:compatExt spid="_x0000_s28685"/>
                </a:ext>
                <a:ext uri="{FF2B5EF4-FFF2-40B4-BE49-F238E27FC236}">
                  <a16:creationId xmlns:a16="http://schemas.microsoft.com/office/drawing/2014/main" id="{00000000-0008-0000-0000-00000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37</xdr:row>
          <xdr:rowOff>0</xdr:rowOff>
        </xdr:from>
        <xdr:to>
          <xdr:col>6</xdr:col>
          <xdr:colOff>371475</xdr:colOff>
          <xdr:row>38</xdr:row>
          <xdr:rowOff>0</xdr:rowOff>
        </xdr:to>
        <xdr:sp macro="" textlink="">
          <xdr:nvSpPr>
            <xdr:cNvPr id="28686" name="Check Box 14" hidden="1">
              <a:extLst>
                <a:ext uri="{63B3BB69-23CF-44E3-9099-C40C66FF867C}">
                  <a14:compatExt spid="_x0000_s28686"/>
                </a:ext>
                <a:ext uri="{FF2B5EF4-FFF2-40B4-BE49-F238E27FC236}">
                  <a16:creationId xmlns:a16="http://schemas.microsoft.com/office/drawing/2014/main" id="{00000000-0008-0000-0000-00000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38</xdr:row>
          <xdr:rowOff>0</xdr:rowOff>
        </xdr:from>
        <xdr:to>
          <xdr:col>6</xdr:col>
          <xdr:colOff>371475</xdr:colOff>
          <xdr:row>39</xdr:row>
          <xdr:rowOff>0</xdr:rowOff>
        </xdr:to>
        <xdr:sp macro="" textlink="">
          <xdr:nvSpPr>
            <xdr:cNvPr id="28687" name="Check Box 15" hidden="1">
              <a:extLst>
                <a:ext uri="{63B3BB69-23CF-44E3-9099-C40C66FF867C}">
                  <a14:compatExt spid="_x0000_s28687"/>
                </a:ext>
                <a:ext uri="{FF2B5EF4-FFF2-40B4-BE49-F238E27FC236}">
                  <a16:creationId xmlns:a16="http://schemas.microsoft.com/office/drawing/2014/main" id="{00000000-0008-0000-0000-00000F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40</xdr:row>
          <xdr:rowOff>0</xdr:rowOff>
        </xdr:from>
        <xdr:to>
          <xdr:col>6</xdr:col>
          <xdr:colOff>371475</xdr:colOff>
          <xdr:row>41</xdr:row>
          <xdr:rowOff>0</xdr:rowOff>
        </xdr:to>
        <xdr:sp macro="" textlink="">
          <xdr:nvSpPr>
            <xdr:cNvPr id="28688" name="Check Box 16" hidden="1">
              <a:extLst>
                <a:ext uri="{63B3BB69-23CF-44E3-9099-C40C66FF867C}">
                  <a14:compatExt spid="_x0000_s28688"/>
                </a:ext>
                <a:ext uri="{FF2B5EF4-FFF2-40B4-BE49-F238E27FC236}">
                  <a16:creationId xmlns:a16="http://schemas.microsoft.com/office/drawing/2014/main" id="{00000000-0008-0000-0000-000010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41</xdr:row>
          <xdr:rowOff>0</xdr:rowOff>
        </xdr:from>
        <xdr:to>
          <xdr:col>6</xdr:col>
          <xdr:colOff>371475</xdr:colOff>
          <xdr:row>42</xdr:row>
          <xdr:rowOff>0</xdr:rowOff>
        </xdr:to>
        <xdr:sp macro="" textlink="">
          <xdr:nvSpPr>
            <xdr:cNvPr id="28689" name="Check Box 17" hidden="1">
              <a:extLst>
                <a:ext uri="{63B3BB69-23CF-44E3-9099-C40C66FF867C}">
                  <a14:compatExt spid="_x0000_s28689"/>
                </a:ext>
                <a:ext uri="{FF2B5EF4-FFF2-40B4-BE49-F238E27FC236}">
                  <a16:creationId xmlns:a16="http://schemas.microsoft.com/office/drawing/2014/main" id="{00000000-0008-0000-0000-00001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42</xdr:row>
          <xdr:rowOff>0</xdr:rowOff>
        </xdr:from>
        <xdr:to>
          <xdr:col>6</xdr:col>
          <xdr:colOff>371475</xdr:colOff>
          <xdr:row>43</xdr:row>
          <xdr:rowOff>0</xdr:rowOff>
        </xdr:to>
        <xdr:sp macro="" textlink="">
          <xdr:nvSpPr>
            <xdr:cNvPr id="28690" name="Check Box 18" hidden="1">
              <a:extLst>
                <a:ext uri="{63B3BB69-23CF-44E3-9099-C40C66FF867C}">
                  <a14:compatExt spid="_x0000_s28690"/>
                </a:ext>
                <a:ext uri="{FF2B5EF4-FFF2-40B4-BE49-F238E27FC236}">
                  <a16:creationId xmlns:a16="http://schemas.microsoft.com/office/drawing/2014/main" id="{00000000-0008-0000-0000-00001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53</xdr:row>
          <xdr:rowOff>0</xdr:rowOff>
        </xdr:from>
        <xdr:to>
          <xdr:col>5</xdr:col>
          <xdr:colOff>295275</xdr:colOff>
          <xdr:row>53</xdr:row>
          <xdr:rowOff>180975</xdr:rowOff>
        </xdr:to>
        <xdr:sp macro="" textlink="">
          <xdr:nvSpPr>
            <xdr:cNvPr id="28691" name="Check Box 19" hidden="1">
              <a:extLst>
                <a:ext uri="{63B3BB69-23CF-44E3-9099-C40C66FF867C}">
                  <a14:compatExt spid="_x0000_s28691"/>
                </a:ext>
                <a:ext uri="{FF2B5EF4-FFF2-40B4-BE49-F238E27FC236}">
                  <a16:creationId xmlns:a16="http://schemas.microsoft.com/office/drawing/2014/main" id="{00000000-0008-0000-0000-00001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352425</xdr:colOff>
          <xdr:row>53</xdr:row>
          <xdr:rowOff>0</xdr:rowOff>
        </xdr:from>
        <xdr:to>
          <xdr:col>8</xdr:col>
          <xdr:colOff>581025</xdr:colOff>
          <xdr:row>53</xdr:row>
          <xdr:rowOff>180975</xdr:rowOff>
        </xdr:to>
        <xdr:sp macro="" textlink="">
          <xdr:nvSpPr>
            <xdr:cNvPr id="28692" name="Check Box 20" hidden="1">
              <a:extLst>
                <a:ext uri="{63B3BB69-23CF-44E3-9099-C40C66FF867C}">
                  <a14:compatExt spid="_x0000_s28692"/>
                </a:ext>
                <a:ext uri="{FF2B5EF4-FFF2-40B4-BE49-F238E27FC236}">
                  <a16:creationId xmlns:a16="http://schemas.microsoft.com/office/drawing/2014/main" id="{00000000-0008-0000-0000-00001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55</xdr:row>
          <xdr:rowOff>0</xdr:rowOff>
        </xdr:from>
        <xdr:to>
          <xdr:col>5</xdr:col>
          <xdr:colOff>295275</xdr:colOff>
          <xdr:row>55</xdr:row>
          <xdr:rowOff>180975</xdr:rowOff>
        </xdr:to>
        <xdr:sp macro="" textlink="">
          <xdr:nvSpPr>
            <xdr:cNvPr id="28693" name="Check Box 21" hidden="1">
              <a:extLst>
                <a:ext uri="{63B3BB69-23CF-44E3-9099-C40C66FF867C}">
                  <a14:compatExt spid="_x0000_s28693"/>
                </a:ext>
                <a:ext uri="{FF2B5EF4-FFF2-40B4-BE49-F238E27FC236}">
                  <a16:creationId xmlns:a16="http://schemas.microsoft.com/office/drawing/2014/main" id="{00000000-0008-0000-0000-00001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55</xdr:row>
          <xdr:rowOff>0</xdr:rowOff>
        </xdr:from>
        <xdr:to>
          <xdr:col>9</xdr:col>
          <xdr:colOff>295275</xdr:colOff>
          <xdr:row>55</xdr:row>
          <xdr:rowOff>180975</xdr:rowOff>
        </xdr:to>
        <xdr:sp macro="" textlink="">
          <xdr:nvSpPr>
            <xdr:cNvPr id="28694" name="Check Box 22" hidden="1">
              <a:extLst>
                <a:ext uri="{63B3BB69-23CF-44E3-9099-C40C66FF867C}">
                  <a14:compatExt spid="_x0000_s28694"/>
                </a:ext>
                <a:ext uri="{FF2B5EF4-FFF2-40B4-BE49-F238E27FC236}">
                  <a16:creationId xmlns:a16="http://schemas.microsoft.com/office/drawing/2014/main" id="{00000000-0008-0000-0000-00001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57</xdr:row>
          <xdr:rowOff>0</xdr:rowOff>
        </xdr:from>
        <xdr:to>
          <xdr:col>5</xdr:col>
          <xdr:colOff>295275</xdr:colOff>
          <xdr:row>57</xdr:row>
          <xdr:rowOff>180975</xdr:rowOff>
        </xdr:to>
        <xdr:sp macro="" textlink="">
          <xdr:nvSpPr>
            <xdr:cNvPr id="28695" name="Check Box 23" hidden="1">
              <a:extLst>
                <a:ext uri="{63B3BB69-23CF-44E3-9099-C40C66FF867C}">
                  <a14:compatExt spid="_x0000_s28695"/>
                </a:ext>
                <a:ext uri="{FF2B5EF4-FFF2-40B4-BE49-F238E27FC236}">
                  <a16:creationId xmlns:a16="http://schemas.microsoft.com/office/drawing/2014/main" id="{00000000-0008-0000-0000-00001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57</xdr:row>
          <xdr:rowOff>0</xdr:rowOff>
        </xdr:from>
        <xdr:to>
          <xdr:col>9</xdr:col>
          <xdr:colOff>295275</xdr:colOff>
          <xdr:row>57</xdr:row>
          <xdr:rowOff>180975</xdr:rowOff>
        </xdr:to>
        <xdr:sp macro="" textlink="">
          <xdr:nvSpPr>
            <xdr:cNvPr id="28696" name="Check Box 24" hidden="1">
              <a:extLst>
                <a:ext uri="{63B3BB69-23CF-44E3-9099-C40C66FF867C}">
                  <a14:compatExt spid="_x0000_s28696"/>
                </a:ext>
                <a:ext uri="{FF2B5EF4-FFF2-40B4-BE49-F238E27FC236}">
                  <a16:creationId xmlns:a16="http://schemas.microsoft.com/office/drawing/2014/main" id="{00000000-0008-0000-0000-00001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59</xdr:row>
          <xdr:rowOff>0</xdr:rowOff>
        </xdr:from>
        <xdr:to>
          <xdr:col>5</xdr:col>
          <xdr:colOff>295275</xdr:colOff>
          <xdr:row>59</xdr:row>
          <xdr:rowOff>180975</xdr:rowOff>
        </xdr:to>
        <xdr:sp macro="" textlink="">
          <xdr:nvSpPr>
            <xdr:cNvPr id="28697" name="Check Box 25" hidden="1">
              <a:extLst>
                <a:ext uri="{63B3BB69-23CF-44E3-9099-C40C66FF867C}">
                  <a14:compatExt spid="_x0000_s28697"/>
                </a:ext>
                <a:ext uri="{FF2B5EF4-FFF2-40B4-BE49-F238E27FC236}">
                  <a16:creationId xmlns:a16="http://schemas.microsoft.com/office/drawing/2014/main" id="{00000000-0008-0000-0000-00001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59</xdr:row>
          <xdr:rowOff>0</xdr:rowOff>
        </xdr:from>
        <xdr:to>
          <xdr:col>5</xdr:col>
          <xdr:colOff>295275</xdr:colOff>
          <xdr:row>59</xdr:row>
          <xdr:rowOff>180975</xdr:rowOff>
        </xdr:to>
        <xdr:sp macro="" textlink="">
          <xdr:nvSpPr>
            <xdr:cNvPr id="28698" name="Check Box 26" hidden="1">
              <a:extLst>
                <a:ext uri="{63B3BB69-23CF-44E3-9099-C40C66FF867C}">
                  <a14:compatExt spid="_x0000_s28698"/>
                </a:ext>
                <a:ext uri="{FF2B5EF4-FFF2-40B4-BE49-F238E27FC236}">
                  <a16:creationId xmlns:a16="http://schemas.microsoft.com/office/drawing/2014/main" id="{00000000-0008-0000-0000-00001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59</xdr:row>
          <xdr:rowOff>0</xdr:rowOff>
        </xdr:from>
        <xdr:to>
          <xdr:col>5</xdr:col>
          <xdr:colOff>295275</xdr:colOff>
          <xdr:row>59</xdr:row>
          <xdr:rowOff>180975</xdr:rowOff>
        </xdr:to>
        <xdr:sp macro="" textlink="">
          <xdr:nvSpPr>
            <xdr:cNvPr id="28699" name="Check Box 27" hidden="1">
              <a:extLst>
                <a:ext uri="{63B3BB69-23CF-44E3-9099-C40C66FF867C}">
                  <a14:compatExt spid="_x0000_s28699"/>
                </a:ext>
                <a:ext uri="{FF2B5EF4-FFF2-40B4-BE49-F238E27FC236}">
                  <a16:creationId xmlns:a16="http://schemas.microsoft.com/office/drawing/2014/main" id="{00000000-0008-0000-0000-00001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59</xdr:row>
          <xdr:rowOff>0</xdr:rowOff>
        </xdr:from>
        <xdr:to>
          <xdr:col>5</xdr:col>
          <xdr:colOff>295275</xdr:colOff>
          <xdr:row>59</xdr:row>
          <xdr:rowOff>180975</xdr:rowOff>
        </xdr:to>
        <xdr:sp macro="" textlink="">
          <xdr:nvSpPr>
            <xdr:cNvPr id="28700" name="Check Box 28" hidden="1">
              <a:extLst>
                <a:ext uri="{63B3BB69-23CF-44E3-9099-C40C66FF867C}">
                  <a14:compatExt spid="_x0000_s28700"/>
                </a:ext>
                <a:ext uri="{FF2B5EF4-FFF2-40B4-BE49-F238E27FC236}">
                  <a16:creationId xmlns:a16="http://schemas.microsoft.com/office/drawing/2014/main" id="{00000000-0008-0000-0000-00001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60</xdr:row>
          <xdr:rowOff>0</xdr:rowOff>
        </xdr:from>
        <xdr:to>
          <xdr:col>5</xdr:col>
          <xdr:colOff>295275</xdr:colOff>
          <xdr:row>60</xdr:row>
          <xdr:rowOff>180975</xdr:rowOff>
        </xdr:to>
        <xdr:sp macro="" textlink="">
          <xdr:nvSpPr>
            <xdr:cNvPr id="28701" name="Check Box 29" hidden="1">
              <a:extLst>
                <a:ext uri="{63B3BB69-23CF-44E3-9099-C40C66FF867C}">
                  <a14:compatExt spid="_x0000_s28701"/>
                </a:ext>
                <a:ext uri="{FF2B5EF4-FFF2-40B4-BE49-F238E27FC236}">
                  <a16:creationId xmlns:a16="http://schemas.microsoft.com/office/drawing/2014/main" id="{00000000-0008-0000-0000-00001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61</xdr:row>
          <xdr:rowOff>0</xdr:rowOff>
        </xdr:from>
        <xdr:to>
          <xdr:col>5</xdr:col>
          <xdr:colOff>295275</xdr:colOff>
          <xdr:row>61</xdr:row>
          <xdr:rowOff>180975</xdr:rowOff>
        </xdr:to>
        <xdr:sp macro="" textlink="">
          <xdr:nvSpPr>
            <xdr:cNvPr id="28702" name="Check Box 30" hidden="1">
              <a:extLst>
                <a:ext uri="{63B3BB69-23CF-44E3-9099-C40C66FF867C}">
                  <a14:compatExt spid="_x0000_s28702"/>
                </a:ext>
                <a:ext uri="{FF2B5EF4-FFF2-40B4-BE49-F238E27FC236}">
                  <a16:creationId xmlns:a16="http://schemas.microsoft.com/office/drawing/2014/main" id="{00000000-0008-0000-0000-00001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66675</xdr:colOff>
          <xdr:row>7</xdr:row>
          <xdr:rowOff>190500</xdr:rowOff>
        </xdr:from>
        <xdr:to>
          <xdr:col>4</xdr:col>
          <xdr:colOff>371475</xdr:colOff>
          <xdr:row>9</xdr:row>
          <xdr:rowOff>19050</xdr:rowOff>
        </xdr:to>
        <xdr:sp macro="" textlink="">
          <xdr:nvSpPr>
            <xdr:cNvPr id="21505" name="Check Box 1" hidden="1">
              <a:extLst>
                <a:ext uri="{63B3BB69-23CF-44E3-9099-C40C66FF867C}">
                  <a14:compatExt spid="_x0000_s21505"/>
                </a:ext>
                <a:ext uri="{FF2B5EF4-FFF2-40B4-BE49-F238E27FC236}">
                  <a16:creationId xmlns:a16="http://schemas.microsoft.com/office/drawing/2014/main" id="{00000000-0008-0000-0000-00000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7</xdr:row>
          <xdr:rowOff>190500</xdr:rowOff>
        </xdr:from>
        <xdr:to>
          <xdr:col>1</xdr:col>
          <xdr:colOff>371475</xdr:colOff>
          <xdr:row>9</xdr:row>
          <xdr:rowOff>19050</xdr:rowOff>
        </xdr:to>
        <xdr:sp macro="" textlink="">
          <xdr:nvSpPr>
            <xdr:cNvPr id="21506" name="Check Box 2" hidden="1">
              <a:extLst>
                <a:ext uri="{63B3BB69-23CF-44E3-9099-C40C66FF867C}">
                  <a14:compatExt spid="_x0000_s21506"/>
                </a:ext>
                <a:ext uri="{FF2B5EF4-FFF2-40B4-BE49-F238E27FC236}">
                  <a16:creationId xmlns:a16="http://schemas.microsoft.com/office/drawing/2014/main" id="{00000000-0008-0000-0000-00000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7</xdr:row>
          <xdr:rowOff>190500</xdr:rowOff>
        </xdr:from>
        <xdr:to>
          <xdr:col>8</xdr:col>
          <xdr:colOff>371475</xdr:colOff>
          <xdr:row>9</xdr:row>
          <xdr:rowOff>19050</xdr:rowOff>
        </xdr:to>
        <xdr:sp macro="" textlink="">
          <xdr:nvSpPr>
            <xdr:cNvPr id="21507" name="Check Box 3" hidden="1">
              <a:extLst>
                <a:ext uri="{63B3BB69-23CF-44E3-9099-C40C66FF867C}">
                  <a14:compatExt spid="_x0000_s21507"/>
                </a:ext>
                <a:ext uri="{FF2B5EF4-FFF2-40B4-BE49-F238E27FC236}">
                  <a16:creationId xmlns:a16="http://schemas.microsoft.com/office/drawing/2014/main" id="{00000000-0008-0000-0000-00000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9</xdr:row>
          <xdr:rowOff>0</xdr:rowOff>
        </xdr:from>
        <xdr:to>
          <xdr:col>8</xdr:col>
          <xdr:colOff>371475</xdr:colOff>
          <xdr:row>10</xdr:row>
          <xdr:rowOff>0</xdr:rowOff>
        </xdr:to>
        <xdr:sp macro="" textlink="">
          <xdr:nvSpPr>
            <xdr:cNvPr id="21508" name="Check Box 4" hidden="1">
              <a:extLst>
                <a:ext uri="{63B3BB69-23CF-44E3-9099-C40C66FF867C}">
                  <a14:compatExt spid="_x0000_s21508"/>
                </a:ext>
                <a:ext uri="{FF2B5EF4-FFF2-40B4-BE49-F238E27FC236}">
                  <a16:creationId xmlns:a16="http://schemas.microsoft.com/office/drawing/2014/main" id="{00000000-0008-0000-0000-00000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7</xdr:row>
          <xdr:rowOff>190500</xdr:rowOff>
        </xdr:from>
        <xdr:to>
          <xdr:col>11</xdr:col>
          <xdr:colOff>371475</xdr:colOff>
          <xdr:row>9</xdr:row>
          <xdr:rowOff>19050</xdr:rowOff>
        </xdr:to>
        <xdr:sp macro="" textlink="">
          <xdr:nvSpPr>
            <xdr:cNvPr id="21509" name="Check Box 5" hidden="1">
              <a:extLst>
                <a:ext uri="{63B3BB69-23CF-44E3-9099-C40C66FF867C}">
                  <a14:compatExt spid="_x0000_s21509"/>
                </a:ext>
                <a:ext uri="{FF2B5EF4-FFF2-40B4-BE49-F238E27FC236}">
                  <a16:creationId xmlns:a16="http://schemas.microsoft.com/office/drawing/2014/main" id="{00000000-0008-0000-0000-00000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9</xdr:row>
          <xdr:rowOff>0</xdr:rowOff>
        </xdr:from>
        <xdr:to>
          <xdr:col>11</xdr:col>
          <xdr:colOff>371475</xdr:colOff>
          <xdr:row>10</xdr:row>
          <xdr:rowOff>0</xdr:rowOff>
        </xdr:to>
        <xdr:sp macro="" textlink="">
          <xdr:nvSpPr>
            <xdr:cNvPr id="21510" name="Check Box 6" hidden="1">
              <a:extLst>
                <a:ext uri="{63B3BB69-23CF-44E3-9099-C40C66FF867C}">
                  <a14:compatExt spid="_x0000_s21510"/>
                </a:ext>
                <a:ext uri="{FF2B5EF4-FFF2-40B4-BE49-F238E27FC236}">
                  <a16:creationId xmlns:a16="http://schemas.microsoft.com/office/drawing/2014/main" id="{00000000-0008-0000-0000-00000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9</xdr:row>
          <xdr:rowOff>0</xdr:rowOff>
        </xdr:from>
        <xdr:to>
          <xdr:col>1</xdr:col>
          <xdr:colOff>371475</xdr:colOff>
          <xdr:row>10</xdr:row>
          <xdr:rowOff>0</xdr:rowOff>
        </xdr:to>
        <xdr:sp macro="" textlink="">
          <xdr:nvSpPr>
            <xdr:cNvPr id="21511" name="Check Box 7" hidden="1">
              <a:extLst>
                <a:ext uri="{63B3BB69-23CF-44E3-9099-C40C66FF867C}">
                  <a14:compatExt spid="_x0000_s21511"/>
                </a:ext>
                <a:ext uri="{FF2B5EF4-FFF2-40B4-BE49-F238E27FC236}">
                  <a16:creationId xmlns:a16="http://schemas.microsoft.com/office/drawing/2014/main" id="{00000000-0008-0000-0000-00000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27</xdr:row>
          <xdr:rowOff>9525</xdr:rowOff>
        </xdr:from>
        <xdr:to>
          <xdr:col>3</xdr:col>
          <xdr:colOff>381000</xdr:colOff>
          <xdr:row>28</xdr:row>
          <xdr:rowOff>0</xdr:rowOff>
        </xdr:to>
        <xdr:sp macro="" textlink="">
          <xdr:nvSpPr>
            <xdr:cNvPr id="21512" name="Check Box 8" hidden="1">
              <a:extLst>
                <a:ext uri="{63B3BB69-23CF-44E3-9099-C40C66FF867C}">
                  <a14:compatExt spid="_x0000_s21512"/>
                </a:ext>
                <a:ext uri="{FF2B5EF4-FFF2-40B4-BE49-F238E27FC236}">
                  <a16:creationId xmlns:a16="http://schemas.microsoft.com/office/drawing/2014/main" id="{00000000-0008-0000-0000-00000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352425</xdr:colOff>
          <xdr:row>27</xdr:row>
          <xdr:rowOff>19050</xdr:rowOff>
        </xdr:from>
        <xdr:to>
          <xdr:col>7</xdr:col>
          <xdr:colOff>276225</xdr:colOff>
          <xdr:row>28</xdr:row>
          <xdr:rowOff>9525</xdr:rowOff>
        </xdr:to>
        <xdr:sp macro="" textlink="">
          <xdr:nvSpPr>
            <xdr:cNvPr id="21513" name="Check Box 9" hidden="1">
              <a:extLst>
                <a:ext uri="{63B3BB69-23CF-44E3-9099-C40C66FF867C}">
                  <a14:compatExt spid="_x0000_s21513"/>
                </a:ext>
                <a:ext uri="{FF2B5EF4-FFF2-40B4-BE49-F238E27FC236}">
                  <a16:creationId xmlns:a16="http://schemas.microsoft.com/office/drawing/2014/main" id="{00000000-0008-0000-0000-00000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33</xdr:row>
          <xdr:rowOff>0</xdr:rowOff>
        </xdr:from>
        <xdr:to>
          <xdr:col>6</xdr:col>
          <xdr:colOff>371475</xdr:colOff>
          <xdr:row>34</xdr:row>
          <xdr:rowOff>0</xdr:rowOff>
        </xdr:to>
        <xdr:sp macro="" textlink="">
          <xdr:nvSpPr>
            <xdr:cNvPr id="21514" name="Check Box 10" hidden="1">
              <a:extLst>
                <a:ext uri="{63B3BB69-23CF-44E3-9099-C40C66FF867C}">
                  <a14:compatExt spid="_x0000_s21514"/>
                </a:ext>
                <a:ext uri="{FF2B5EF4-FFF2-40B4-BE49-F238E27FC236}">
                  <a16:creationId xmlns:a16="http://schemas.microsoft.com/office/drawing/2014/main" id="{00000000-0008-0000-0000-00000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33</xdr:row>
          <xdr:rowOff>0</xdr:rowOff>
        </xdr:from>
        <xdr:to>
          <xdr:col>9</xdr:col>
          <xdr:colOff>371475</xdr:colOff>
          <xdr:row>34</xdr:row>
          <xdr:rowOff>0</xdr:rowOff>
        </xdr:to>
        <xdr:sp macro="" textlink="">
          <xdr:nvSpPr>
            <xdr:cNvPr id="21515" name="Check Box 11" hidden="1">
              <a:extLst>
                <a:ext uri="{63B3BB69-23CF-44E3-9099-C40C66FF867C}">
                  <a14:compatExt spid="_x0000_s21515"/>
                </a:ext>
                <a:ext uri="{FF2B5EF4-FFF2-40B4-BE49-F238E27FC236}">
                  <a16:creationId xmlns:a16="http://schemas.microsoft.com/office/drawing/2014/main" id="{00000000-0008-0000-0000-00000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35</xdr:row>
          <xdr:rowOff>0</xdr:rowOff>
        </xdr:from>
        <xdr:to>
          <xdr:col>6</xdr:col>
          <xdr:colOff>371475</xdr:colOff>
          <xdr:row>36</xdr:row>
          <xdr:rowOff>0</xdr:rowOff>
        </xdr:to>
        <xdr:sp macro="" textlink="">
          <xdr:nvSpPr>
            <xdr:cNvPr id="21516" name="Check Box 12" hidden="1">
              <a:extLst>
                <a:ext uri="{63B3BB69-23CF-44E3-9099-C40C66FF867C}">
                  <a14:compatExt spid="_x0000_s21516"/>
                </a:ext>
                <a:ext uri="{FF2B5EF4-FFF2-40B4-BE49-F238E27FC236}">
                  <a16:creationId xmlns:a16="http://schemas.microsoft.com/office/drawing/2014/main" id="{00000000-0008-0000-0000-00000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35</xdr:row>
          <xdr:rowOff>0</xdr:rowOff>
        </xdr:from>
        <xdr:to>
          <xdr:col>10</xdr:col>
          <xdr:colOff>371475</xdr:colOff>
          <xdr:row>36</xdr:row>
          <xdr:rowOff>0</xdr:rowOff>
        </xdr:to>
        <xdr:sp macro="" textlink="">
          <xdr:nvSpPr>
            <xdr:cNvPr id="21517" name="Check Box 13" hidden="1">
              <a:extLst>
                <a:ext uri="{63B3BB69-23CF-44E3-9099-C40C66FF867C}">
                  <a14:compatExt spid="_x0000_s21517"/>
                </a:ext>
                <a:ext uri="{FF2B5EF4-FFF2-40B4-BE49-F238E27FC236}">
                  <a16:creationId xmlns:a16="http://schemas.microsoft.com/office/drawing/2014/main" id="{00000000-0008-0000-0000-00000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37</xdr:row>
          <xdr:rowOff>0</xdr:rowOff>
        </xdr:from>
        <xdr:to>
          <xdr:col>6</xdr:col>
          <xdr:colOff>371475</xdr:colOff>
          <xdr:row>38</xdr:row>
          <xdr:rowOff>0</xdr:rowOff>
        </xdr:to>
        <xdr:sp macro="" textlink="">
          <xdr:nvSpPr>
            <xdr:cNvPr id="21518" name="Check Box 14" hidden="1">
              <a:extLst>
                <a:ext uri="{63B3BB69-23CF-44E3-9099-C40C66FF867C}">
                  <a14:compatExt spid="_x0000_s21518"/>
                </a:ext>
                <a:ext uri="{FF2B5EF4-FFF2-40B4-BE49-F238E27FC236}">
                  <a16:creationId xmlns:a16="http://schemas.microsoft.com/office/drawing/2014/main" id="{00000000-0008-0000-0000-00000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38</xdr:row>
          <xdr:rowOff>0</xdr:rowOff>
        </xdr:from>
        <xdr:to>
          <xdr:col>6</xdr:col>
          <xdr:colOff>371475</xdr:colOff>
          <xdr:row>39</xdr:row>
          <xdr:rowOff>0</xdr:rowOff>
        </xdr:to>
        <xdr:sp macro="" textlink="">
          <xdr:nvSpPr>
            <xdr:cNvPr id="21519" name="Check Box 15" hidden="1">
              <a:extLst>
                <a:ext uri="{63B3BB69-23CF-44E3-9099-C40C66FF867C}">
                  <a14:compatExt spid="_x0000_s21519"/>
                </a:ext>
                <a:ext uri="{FF2B5EF4-FFF2-40B4-BE49-F238E27FC236}">
                  <a16:creationId xmlns:a16="http://schemas.microsoft.com/office/drawing/2014/main" id="{00000000-0008-0000-0000-00000F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40</xdr:row>
          <xdr:rowOff>0</xdr:rowOff>
        </xdr:from>
        <xdr:to>
          <xdr:col>6</xdr:col>
          <xdr:colOff>371475</xdr:colOff>
          <xdr:row>41</xdr:row>
          <xdr:rowOff>0</xdr:rowOff>
        </xdr:to>
        <xdr:sp macro="" textlink="">
          <xdr:nvSpPr>
            <xdr:cNvPr id="21520" name="Check Box 16" hidden="1">
              <a:extLst>
                <a:ext uri="{63B3BB69-23CF-44E3-9099-C40C66FF867C}">
                  <a14:compatExt spid="_x0000_s21520"/>
                </a:ext>
                <a:ext uri="{FF2B5EF4-FFF2-40B4-BE49-F238E27FC236}">
                  <a16:creationId xmlns:a16="http://schemas.microsoft.com/office/drawing/2014/main" id="{00000000-0008-0000-0000-000010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41</xdr:row>
          <xdr:rowOff>0</xdr:rowOff>
        </xdr:from>
        <xdr:to>
          <xdr:col>6</xdr:col>
          <xdr:colOff>371475</xdr:colOff>
          <xdr:row>42</xdr:row>
          <xdr:rowOff>0</xdr:rowOff>
        </xdr:to>
        <xdr:sp macro="" textlink="">
          <xdr:nvSpPr>
            <xdr:cNvPr id="21521" name="Check Box 17" hidden="1">
              <a:extLst>
                <a:ext uri="{63B3BB69-23CF-44E3-9099-C40C66FF867C}">
                  <a14:compatExt spid="_x0000_s21521"/>
                </a:ext>
                <a:ext uri="{FF2B5EF4-FFF2-40B4-BE49-F238E27FC236}">
                  <a16:creationId xmlns:a16="http://schemas.microsoft.com/office/drawing/2014/main" id="{00000000-0008-0000-0000-00001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42</xdr:row>
          <xdr:rowOff>0</xdr:rowOff>
        </xdr:from>
        <xdr:to>
          <xdr:col>6</xdr:col>
          <xdr:colOff>371475</xdr:colOff>
          <xdr:row>43</xdr:row>
          <xdr:rowOff>0</xdr:rowOff>
        </xdr:to>
        <xdr:sp macro="" textlink="">
          <xdr:nvSpPr>
            <xdr:cNvPr id="21522" name="Check Box 18" hidden="1">
              <a:extLst>
                <a:ext uri="{63B3BB69-23CF-44E3-9099-C40C66FF867C}">
                  <a14:compatExt spid="_x0000_s21522"/>
                </a:ext>
                <a:ext uri="{FF2B5EF4-FFF2-40B4-BE49-F238E27FC236}">
                  <a16:creationId xmlns:a16="http://schemas.microsoft.com/office/drawing/2014/main" id="{00000000-0008-0000-0000-00001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53</xdr:row>
          <xdr:rowOff>0</xdr:rowOff>
        </xdr:from>
        <xdr:to>
          <xdr:col>5</xdr:col>
          <xdr:colOff>295275</xdr:colOff>
          <xdr:row>53</xdr:row>
          <xdr:rowOff>180975</xdr:rowOff>
        </xdr:to>
        <xdr:sp macro="" textlink="">
          <xdr:nvSpPr>
            <xdr:cNvPr id="21523" name="Check Box 19" hidden="1">
              <a:extLst>
                <a:ext uri="{63B3BB69-23CF-44E3-9099-C40C66FF867C}">
                  <a14:compatExt spid="_x0000_s21523"/>
                </a:ext>
                <a:ext uri="{FF2B5EF4-FFF2-40B4-BE49-F238E27FC236}">
                  <a16:creationId xmlns:a16="http://schemas.microsoft.com/office/drawing/2014/main" id="{00000000-0008-0000-0000-00001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352425</xdr:colOff>
          <xdr:row>53</xdr:row>
          <xdr:rowOff>0</xdr:rowOff>
        </xdr:from>
        <xdr:to>
          <xdr:col>8</xdr:col>
          <xdr:colOff>581025</xdr:colOff>
          <xdr:row>53</xdr:row>
          <xdr:rowOff>180975</xdr:rowOff>
        </xdr:to>
        <xdr:sp macro="" textlink="">
          <xdr:nvSpPr>
            <xdr:cNvPr id="21524" name="Check Box 20" hidden="1">
              <a:extLst>
                <a:ext uri="{63B3BB69-23CF-44E3-9099-C40C66FF867C}">
                  <a14:compatExt spid="_x0000_s21524"/>
                </a:ext>
                <a:ext uri="{FF2B5EF4-FFF2-40B4-BE49-F238E27FC236}">
                  <a16:creationId xmlns:a16="http://schemas.microsoft.com/office/drawing/2014/main" id="{00000000-0008-0000-0000-00001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55</xdr:row>
          <xdr:rowOff>0</xdr:rowOff>
        </xdr:from>
        <xdr:to>
          <xdr:col>5</xdr:col>
          <xdr:colOff>295275</xdr:colOff>
          <xdr:row>55</xdr:row>
          <xdr:rowOff>180975</xdr:rowOff>
        </xdr:to>
        <xdr:sp macro="" textlink="">
          <xdr:nvSpPr>
            <xdr:cNvPr id="21525" name="Check Box 21" hidden="1">
              <a:extLst>
                <a:ext uri="{63B3BB69-23CF-44E3-9099-C40C66FF867C}">
                  <a14:compatExt spid="_x0000_s21525"/>
                </a:ext>
                <a:ext uri="{FF2B5EF4-FFF2-40B4-BE49-F238E27FC236}">
                  <a16:creationId xmlns:a16="http://schemas.microsoft.com/office/drawing/2014/main" id="{00000000-0008-0000-0000-00001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55</xdr:row>
          <xdr:rowOff>0</xdr:rowOff>
        </xdr:from>
        <xdr:to>
          <xdr:col>9</xdr:col>
          <xdr:colOff>295275</xdr:colOff>
          <xdr:row>55</xdr:row>
          <xdr:rowOff>180975</xdr:rowOff>
        </xdr:to>
        <xdr:sp macro="" textlink="">
          <xdr:nvSpPr>
            <xdr:cNvPr id="21526" name="Check Box 22" hidden="1">
              <a:extLst>
                <a:ext uri="{63B3BB69-23CF-44E3-9099-C40C66FF867C}">
                  <a14:compatExt spid="_x0000_s21526"/>
                </a:ext>
                <a:ext uri="{FF2B5EF4-FFF2-40B4-BE49-F238E27FC236}">
                  <a16:creationId xmlns:a16="http://schemas.microsoft.com/office/drawing/2014/main" id="{00000000-0008-0000-0000-00001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57</xdr:row>
          <xdr:rowOff>0</xdr:rowOff>
        </xdr:from>
        <xdr:to>
          <xdr:col>5</xdr:col>
          <xdr:colOff>295275</xdr:colOff>
          <xdr:row>57</xdr:row>
          <xdr:rowOff>180975</xdr:rowOff>
        </xdr:to>
        <xdr:sp macro="" textlink="">
          <xdr:nvSpPr>
            <xdr:cNvPr id="21527" name="Check Box 23" hidden="1">
              <a:extLst>
                <a:ext uri="{63B3BB69-23CF-44E3-9099-C40C66FF867C}">
                  <a14:compatExt spid="_x0000_s21527"/>
                </a:ext>
                <a:ext uri="{FF2B5EF4-FFF2-40B4-BE49-F238E27FC236}">
                  <a16:creationId xmlns:a16="http://schemas.microsoft.com/office/drawing/2014/main" id="{00000000-0008-0000-0000-00001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57</xdr:row>
          <xdr:rowOff>0</xdr:rowOff>
        </xdr:from>
        <xdr:to>
          <xdr:col>9</xdr:col>
          <xdr:colOff>295275</xdr:colOff>
          <xdr:row>57</xdr:row>
          <xdr:rowOff>180975</xdr:rowOff>
        </xdr:to>
        <xdr:sp macro="" textlink="">
          <xdr:nvSpPr>
            <xdr:cNvPr id="21528" name="Check Box 24" hidden="1">
              <a:extLst>
                <a:ext uri="{63B3BB69-23CF-44E3-9099-C40C66FF867C}">
                  <a14:compatExt spid="_x0000_s21528"/>
                </a:ext>
                <a:ext uri="{FF2B5EF4-FFF2-40B4-BE49-F238E27FC236}">
                  <a16:creationId xmlns:a16="http://schemas.microsoft.com/office/drawing/2014/main" id="{00000000-0008-0000-0000-00001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59</xdr:row>
          <xdr:rowOff>0</xdr:rowOff>
        </xdr:from>
        <xdr:to>
          <xdr:col>5</xdr:col>
          <xdr:colOff>295275</xdr:colOff>
          <xdr:row>59</xdr:row>
          <xdr:rowOff>180975</xdr:rowOff>
        </xdr:to>
        <xdr:sp macro="" textlink="">
          <xdr:nvSpPr>
            <xdr:cNvPr id="21529" name="Check Box 25" hidden="1">
              <a:extLst>
                <a:ext uri="{63B3BB69-23CF-44E3-9099-C40C66FF867C}">
                  <a14:compatExt spid="_x0000_s21529"/>
                </a:ext>
                <a:ext uri="{FF2B5EF4-FFF2-40B4-BE49-F238E27FC236}">
                  <a16:creationId xmlns:a16="http://schemas.microsoft.com/office/drawing/2014/main" id="{00000000-0008-0000-0000-00001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59</xdr:row>
          <xdr:rowOff>0</xdr:rowOff>
        </xdr:from>
        <xdr:to>
          <xdr:col>5</xdr:col>
          <xdr:colOff>295275</xdr:colOff>
          <xdr:row>59</xdr:row>
          <xdr:rowOff>180975</xdr:rowOff>
        </xdr:to>
        <xdr:sp macro="" textlink="">
          <xdr:nvSpPr>
            <xdr:cNvPr id="21530" name="Check Box 26" hidden="1">
              <a:extLst>
                <a:ext uri="{63B3BB69-23CF-44E3-9099-C40C66FF867C}">
                  <a14:compatExt spid="_x0000_s21530"/>
                </a:ext>
                <a:ext uri="{FF2B5EF4-FFF2-40B4-BE49-F238E27FC236}">
                  <a16:creationId xmlns:a16="http://schemas.microsoft.com/office/drawing/2014/main" id="{00000000-0008-0000-0000-00001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59</xdr:row>
          <xdr:rowOff>0</xdr:rowOff>
        </xdr:from>
        <xdr:to>
          <xdr:col>5</xdr:col>
          <xdr:colOff>295275</xdr:colOff>
          <xdr:row>59</xdr:row>
          <xdr:rowOff>180975</xdr:rowOff>
        </xdr:to>
        <xdr:sp macro="" textlink="">
          <xdr:nvSpPr>
            <xdr:cNvPr id="21531" name="Check Box 27" hidden="1">
              <a:extLst>
                <a:ext uri="{63B3BB69-23CF-44E3-9099-C40C66FF867C}">
                  <a14:compatExt spid="_x0000_s21531"/>
                </a:ext>
                <a:ext uri="{FF2B5EF4-FFF2-40B4-BE49-F238E27FC236}">
                  <a16:creationId xmlns:a16="http://schemas.microsoft.com/office/drawing/2014/main" id="{00000000-0008-0000-0000-00001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59</xdr:row>
          <xdr:rowOff>0</xdr:rowOff>
        </xdr:from>
        <xdr:to>
          <xdr:col>5</xdr:col>
          <xdr:colOff>295275</xdr:colOff>
          <xdr:row>59</xdr:row>
          <xdr:rowOff>180975</xdr:rowOff>
        </xdr:to>
        <xdr:sp macro="" textlink="">
          <xdr:nvSpPr>
            <xdr:cNvPr id="21532" name="Check Box 28" hidden="1">
              <a:extLst>
                <a:ext uri="{63B3BB69-23CF-44E3-9099-C40C66FF867C}">
                  <a14:compatExt spid="_x0000_s21532"/>
                </a:ext>
                <a:ext uri="{FF2B5EF4-FFF2-40B4-BE49-F238E27FC236}">
                  <a16:creationId xmlns:a16="http://schemas.microsoft.com/office/drawing/2014/main" id="{00000000-0008-0000-0000-00001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60</xdr:row>
          <xdr:rowOff>0</xdr:rowOff>
        </xdr:from>
        <xdr:to>
          <xdr:col>5</xdr:col>
          <xdr:colOff>295275</xdr:colOff>
          <xdr:row>60</xdr:row>
          <xdr:rowOff>180975</xdr:rowOff>
        </xdr:to>
        <xdr:sp macro="" textlink="">
          <xdr:nvSpPr>
            <xdr:cNvPr id="21533" name="Check Box 29" hidden="1">
              <a:extLst>
                <a:ext uri="{63B3BB69-23CF-44E3-9099-C40C66FF867C}">
                  <a14:compatExt spid="_x0000_s21533"/>
                </a:ext>
                <a:ext uri="{FF2B5EF4-FFF2-40B4-BE49-F238E27FC236}">
                  <a16:creationId xmlns:a16="http://schemas.microsoft.com/office/drawing/2014/main" id="{00000000-0008-0000-0000-00001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61</xdr:row>
          <xdr:rowOff>0</xdr:rowOff>
        </xdr:from>
        <xdr:to>
          <xdr:col>5</xdr:col>
          <xdr:colOff>295275</xdr:colOff>
          <xdr:row>61</xdr:row>
          <xdr:rowOff>180975</xdr:rowOff>
        </xdr:to>
        <xdr:sp macro="" textlink="">
          <xdr:nvSpPr>
            <xdr:cNvPr id="21534" name="Check Box 30" hidden="1">
              <a:extLst>
                <a:ext uri="{63B3BB69-23CF-44E3-9099-C40C66FF867C}">
                  <a14:compatExt spid="_x0000_s21534"/>
                </a:ext>
                <a:ext uri="{FF2B5EF4-FFF2-40B4-BE49-F238E27FC236}">
                  <a16:creationId xmlns:a16="http://schemas.microsoft.com/office/drawing/2014/main" id="{00000000-0008-0000-0000-00001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66675</xdr:colOff>
          <xdr:row>7</xdr:row>
          <xdr:rowOff>190500</xdr:rowOff>
        </xdr:from>
        <xdr:to>
          <xdr:col>4</xdr:col>
          <xdr:colOff>371475</xdr:colOff>
          <xdr:row>9</xdr:row>
          <xdr:rowOff>19050</xdr:rowOff>
        </xdr:to>
        <xdr:sp macro="" textlink="">
          <xdr:nvSpPr>
            <xdr:cNvPr id="11265" name="Check Box 1" hidden="1">
              <a:extLst>
                <a:ext uri="{63B3BB69-23CF-44E3-9099-C40C66FF867C}">
                  <a14:compatExt spid="_x0000_s11265"/>
                </a:ext>
                <a:ext uri="{FF2B5EF4-FFF2-40B4-BE49-F238E27FC236}">
                  <a16:creationId xmlns:a16="http://schemas.microsoft.com/office/drawing/2014/main" id="{00000000-0008-0000-0000-00000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7</xdr:row>
          <xdr:rowOff>190500</xdr:rowOff>
        </xdr:from>
        <xdr:to>
          <xdr:col>1</xdr:col>
          <xdr:colOff>371475</xdr:colOff>
          <xdr:row>9</xdr:row>
          <xdr:rowOff>19050</xdr:rowOff>
        </xdr:to>
        <xdr:sp macro="" textlink="">
          <xdr:nvSpPr>
            <xdr:cNvPr id="11266" name="Check Box 2" hidden="1">
              <a:extLst>
                <a:ext uri="{63B3BB69-23CF-44E3-9099-C40C66FF867C}">
                  <a14:compatExt spid="_x0000_s11266"/>
                </a:ext>
                <a:ext uri="{FF2B5EF4-FFF2-40B4-BE49-F238E27FC236}">
                  <a16:creationId xmlns:a16="http://schemas.microsoft.com/office/drawing/2014/main" id="{00000000-0008-0000-0000-00000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7</xdr:row>
          <xdr:rowOff>190500</xdr:rowOff>
        </xdr:from>
        <xdr:to>
          <xdr:col>8</xdr:col>
          <xdr:colOff>371475</xdr:colOff>
          <xdr:row>9</xdr:row>
          <xdr:rowOff>19050</xdr:rowOff>
        </xdr:to>
        <xdr:sp macro="" textlink="">
          <xdr:nvSpPr>
            <xdr:cNvPr id="11267" name="Check Box 3" hidden="1">
              <a:extLst>
                <a:ext uri="{63B3BB69-23CF-44E3-9099-C40C66FF867C}">
                  <a14:compatExt spid="_x0000_s11267"/>
                </a:ext>
                <a:ext uri="{FF2B5EF4-FFF2-40B4-BE49-F238E27FC236}">
                  <a16:creationId xmlns:a16="http://schemas.microsoft.com/office/drawing/2014/main" id="{00000000-0008-0000-0000-00000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9</xdr:row>
          <xdr:rowOff>0</xdr:rowOff>
        </xdr:from>
        <xdr:to>
          <xdr:col>8</xdr:col>
          <xdr:colOff>371475</xdr:colOff>
          <xdr:row>10</xdr:row>
          <xdr:rowOff>0</xdr:rowOff>
        </xdr:to>
        <xdr:sp macro="" textlink="">
          <xdr:nvSpPr>
            <xdr:cNvPr id="11268" name="Check Box 4" hidden="1">
              <a:extLst>
                <a:ext uri="{63B3BB69-23CF-44E3-9099-C40C66FF867C}">
                  <a14:compatExt spid="_x0000_s11268"/>
                </a:ext>
                <a:ext uri="{FF2B5EF4-FFF2-40B4-BE49-F238E27FC236}">
                  <a16:creationId xmlns:a16="http://schemas.microsoft.com/office/drawing/2014/main" id="{00000000-0008-0000-0000-00000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7</xdr:row>
          <xdr:rowOff>190500</xdr:rowOff>
        </xdr:from>
        <xdr:to>
          <xdr:col>11</xdr:col>
          <xdr:colOff>371475</xdr:colOff>
          <xdr:row>9</xdr:row>
          <xdr:rowOff>19050</xdr:rowOff>
        </xdr:to>
        <xdr:sp macro="" textlink="">
          <xdr:nvSpPr>
            <xdr:cNvPr id="11269" name="Check Box 5" hidden="1">
              <a:extLst>
                <a:ext uri="{63B3BB69-23CF-44E3-9099-C40C66FF867C}">
                  <a14:compatExt spid="_x0000_s11269"/>
                </a:ext>
                <a:ext uri="{FF2B5EF4-FFF2-40B4-BE49-F238E27FC236}">
                  <a16:creationId xmlns:a16="http://schemas.microsoft.com/office/drawing/2014/main" id="{00000000-0008-0000-0000-00000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9</xdr:row>
          <xdr:rowOff>0</xdr:rowOff>
        </xdr:from>
        <xdr:to>
          <xdr:col>11</xdr:col>
          <xdr:colOff>371475</xdr:colOff>
          <xdr:row>10</xdr:row>
          <xdr:rowOff>0</xdr:rowOff>
        </xdr:to>
        <xdr:sp macro="" textlink="">
          <xdr:nvSpPr>
            <xdr:cNvPr id="11270" name="Check Box 6" hidden="1">
              <a:extLst>
                <a:ext uri="{63B3BB69-23CF-44E3-9099-C40C66FF867C}">
                  <a14:compatExt spid="_x0000_s11270"/>
                </a:ext>
                <a:ext uri="{FF2B5EF4-FFF2-40B4-BE49-F238E27FC236}">
                  <a16:creationId xmlns:a16="http://schemas.microsoft.com/office/drawing/2014/main" id="{00000000-0008-0000-0000-00000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9</xdr:row>
          <xdr:rowOff>0</xdr:rowOff>
        </xdr:from>
        <xdr:to>
          <xdr:col>1</xdr:col>
          <xdr:colOff>371475</xdr:colOff>
          <xdr:row>10</xdr:row>
          <xdr:rowOff>0</xdr:rowOff>
        </xdr:to>
        <xdr:sp macro="" textlink="">
          <xdr:nvSpPr>
            <xdr:cNvPr id="11271" name="Check Box 7" hidden="1">
              <a:extLst>
                <a:ext uri="{63B3BB69-23CF-44E3-9099-C40C66FF867C}">
                  <a14:compatExt spid="_x0000_s11271"/>
                </a:ext>
                <a:ext uri="{FF2B5EF4-FFF2-40B4-BE49-F238E27FC236}">
                  <a16:creationId xmlns:a16="http://schemas.microsoft.com/office/drawing/2014/main" id="{00000000-0008-0000-0000-00000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27</xdr:row>
          <xdr:rowOff>0</xdr:rowOff>
        </xdr:from>
        <xdr:to>
          <xdr:col>4</xdr:col>
          <xdr:colOff>371475</xdr:colOff>
          <xdr:row>28</xdr:row>
          <xdr:rowOff>0</xdr:rowOff>
        </xdr:to>
        <xdr:sp macro="" textlink="">
          <xdr:nvSpPr>
            <xdr:cNvPr id="11272" name="Check Box 8" hidden="1">
              <a:extLst>
                <a:ext uri="{63B3BB69-23CF-44E3-9099-C40C66FF867C}">
                  <a14:compatExt spid="_x0000_s11272"/>
                </a:ext>
                <a:ext uri="{FF2B5EF4-FFF2-40B4-BE49-F238E27FC236}">
                  <a16:creationId xmlns:a16="http://schemas.microsoft.com/office/drawing/2014/main" id="{00000000-0008-0000-0000-00000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28</xdr:row>
          <xdr:rowOff>0</xdr:rowOff>
        </xdr:from>
        <xdr:to>
          <xdr:col>4</xdr:col>
          <xdr:colOff>371475</xdr:colOff>
          <xdr:row>28</xdr:row>
          <xdr:rowOff>190500</xdr:rowOff>
        </xdr:to>
        <xdr:sp macro="" textlink="">
          <xdr:nvSpPr>
            <xdr:cNvPr id="11273" name="Check Box 9" hidden="1">
              <a:extLst>
                <a:ext uri="{63B3BB69-23CF-44E3-9099-C40C66FF867C}">
                  <a14:compatExt spid="_x0000_s11273"/>
                </a:ext>
                <a:ext uri="{FF2B5EF4-FFF2-40B4-BE49-F238E27FC236}">
                  <a16:creationId xmlns:a16="http://schemas.microsoft.com/office/drawing/2014/main" id="{00000000-0008-0000-0000-00000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34</xdr:row>
          <xdr:rowOff>0</xdr:rowOff>
        </xdr:from>
        <xdr:to>
          <xdr:col>6</xdr:col>
          <xdr:colOff>371475</xdr:colOff>
          <xdr:row>35</xdr:row>
          <xdr:rowOff>0</xdr:rowOff>
        </xdr:to>
        <xdr:sp macro="" textlink="">
          <xdr:nvSpPr>
            <xdr:cNvPr id="11274" name="Check Box 10" hidden="1">
              <a:extLst>
                <a:ext uri="{63B3BB69-23CF-44E3-9099-C40C66FF867C}">
                  <a14:compatExt spid="_x0000_s11274"/>
                </a:ext>
                <a:ext uri="{FF2B5EF4-FFF2-40B4-BE49-F238E27FC236}">
                  <a16:creationId xmlns:a16="http://schemas.microsoft.com/office/drawing/2014/main" id="{00000000-0008-0000-0000-00000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34</xdr:row>
          <xdr:rowOff>0</xdr:rowOff>
        </xdr:from>
        <xdr:to>
          <xdr:col>9</xdr:col>
          <xdr:colOff>371475</xdr:colOff>
          <xdr:row>35</xdr:row>
          <xdr:rowOff>0</xdr:rowOff>
        </xdr:to>
        <xdr:sp macro="" textlink="">
          <xdr:nvSpPr>
            <xdr:cNvPr id="11275" name="Check Box 11" hidden="1">
              <a:extLst>
                <a:ext uri="{63B3BB69-23CF-44E3-9099-C40C66FF867C}">
                  <a14:compatExt spid="_x0000_s11275"/>
                </a:ext>
                <a:ext uri="{FF2B5EF4-FFF2-40B4-BE49-F238E27FC236}">
                  <a16:creationId xmlns:a16="http://schemas.microsoft.com/office/drawing/2014/main" id="{00000000-0008-0000-0000-00000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36</xdr:row>
          <xdr:rowOff>0</xdr:rowOff>
        </xdr:from>
        <xdr:to>
          <xdr:col>6</xdr:col>
          <xdr:colOff>371475</xdr:colOff>
          <xdr:row>37</xdr:row>
          <xdr:rowOff>0</xdr:rowOff>
        </xdr:to>
        <xdr:sp macro="" textlink="">
          <xdr:nvSpPr>
            <xdr:cNvPr id="11276" name="Check Box 12" hidden="1">
              <a:extLst>
                <a:ext uri="{63B3BB69-23CF-44E3-9099-C40C66FF867C}">
                  <a14:compatExt spid="_x0000_s11276"/>
                </a:ext>
                <a:ext uri="{FF2B5EF4-FFF2-40B4-BE49-F238E27FC236}">
                  <a16:creationId xmlns:a16="http://schemas.microsoft.com/office/drawing/2014/main" id="{00000000-0008-0000-0000-00000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36</xdr:row>
          <xdr:rowOff>0</xdr:rowOff>
        </xdr:from>
        <xdr:to>
          <xdr:col>10</xdr:col>
          <xdr:colOff>371475</xdr:colOff>
          <xdr:row>37</xdr:row>
          <xdr:rowOff>0</xdr:rowOff>
        </xdr:to>
        <xdr:sp macro="" textlink="">
          <xdr:nvSpPr>
            <xdr:cNvPr id="11277" name="Check Box 13" hidden="1">
              <a:extLst>
                <a:ext uri="{63B3BB69-23CF-44E3-9099-C40C66FF867C}">
                  <a14:compatExt spid="_x0000_s11277"/>
                </a:ext>
                <a:ext uri="{FF2B5EF4-FFF2-40B4-BE49-F238E27FC236}">
                  <a16:creationId xmlns:a16="http://schemas.microsoft.com/office/drawing/2014/main" id="{00000000-0008-0000-0000-00000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38</xdr:row>
          <xdr:rowOff>0</xdr:rowOff>
        </xdr:from>
        <xdr:to>
          <xdr:col>6</xdr:col>
          <xdr:colOff>371475</xdr:colOff>
          <xdr:row>39</xdr:row>
          <xdr:rowOff>0</xdr:rowOff>
        </xdr:to>
        <xdr:sp macro="" textlink="">
          <xdr:nvSpPr>
            <xdr:cNvPr id="11278" name="Check Box 14" hidden="1">
              <a:extLst>
                <a:ext uri="{63B3BB69-23CF-44E3-9099-C40C66FF867C}">
                  <a14:compatExt spid="_x0000_s11278"/>
                </a:ext>
                <a:ext uri="{FF2B5EF4-FFF2-40B4-BE49-F238E27FC236}">
                  <a16:creationId xmlns:a16="http://schemas.microsoft.com/office/drawing/2014/main" id="{00000000-0008-0000-0000-00000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39</xdr:row>
          <xdr:rowOff>0</xdr:rowOff>
        </xdr:from>
        <xdr:to>
          <xdr:col>6</xdr:col>
          <xdr:colOff>371475</xdr:colOff>
          <xdr:row>40</xdr:row>
          <xdr:rowOff>0</xdr:rowOff>
        </xdr:to>
        <xdr:sp macro="" textlink="">
          <xdr:nvSpPr>
            <xdr:cNvPr id="11279" name="Check Box 15" hidden="1">
              <a:extLst>
                <a:ext uri="{63B3BB69-23CF-44E3-9099-C40C66FF867C}">
                  <a14:compatExt spid="_x0000_s11279"/>
                </a:ext>
                <a:ext uri="{FF2B5EF4-FFF2-40B4-BE49-F238E27FC236}">
                  <a16:creationId xmlns:a16="http://schemas.microsoft.com/office/drawing/2014/main" id="{00000000-0008-0000-0000-00000F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41</xdr:row>
          <xdr:rowOff>0</xdr:rowOff>
        </xdr:from>
        <xdr:to>
          <xdr:col>6</xdr:col>
          <xdr:colOff>371475</xdr:colOff>
          <xdr:row>42</xdr:row>
          <xdr:rowOff>0</xdr:rowOff>
        </xdr:to>
        <xdr:sp macro="" textlink="">
          <xdr:nvSpPr>
            <xdr:cNvPr id="11280" name="Check Box 16" hidden="1">
              <a:extLst>
                <a:ext uri="{63B3BB69-23CF-44E3-9099-C40C66FF867C}">
                  <a14:compatExt spid="_x0000_s11280"/>
                </a:ext>
                <a:ext uri="{FF2B5EF4-FFF2-40B4-BE49-F238E27FC236}">
                  <a16:creationId xmlns:a16="http://schemas.microsoft.com/office/drawing/2014/main" id="{00000000-0008-0000-0000-000010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42</xdr:row>
          <xdr:rowOff>0</xdr:rowOff>
        </xdr:from>
        <xdr:to>
          <xdr:col>6</xdr:col>
          <xdr:colOff>371475</xdr:colOff>
          <xdr:row>43</xdr:row>
          <xdr:rowOff>0</xdr:rowOff>
        </xdr:to>
        <xdr:sp macro="" textlink="">
          <xdr:nvSpPr>
            <xdr:cNvPr id="11281" name="Check Box 17" hidden="1">
              <a:extLst>
                <a:ext uri="{63B3BB69-23CF-44E3-9099-C40C66FF867C}">
                  <a14:compatExt spid="_x0000_s11281"/>
                </a:ext>
                <a:ext uri="{FF2B5EF4-FFF2-40B4-BE49-F238E27FC236}">
                  <a16:creationId xmlns:a16="http://schemas.microsoft.com/office/drawing/2014/main" id="{00000000-0008-0000-0000-00001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43</xdr:row>
          <xdr:rowOff>0</xdr:rowOff>
        </xdr:from>
        <xdr:to>
          <xdr:col>6</xdr:col>
          <xdr:colOff>371475</xdr:colOff>
          <xdr:row>44</xdr:row>
          <xdr:rowOff>0</xdr:rowOff>
        </xdr:to>
        <xdr:sp macro="" textlink="">
          <xdr:nvSpPr>
            <xdr:cNvPr id="11282" name="Check Box 18" hidden="1">
              <a:extLst>
                <a:ext uri="{63B3BB69-23CF-44E3-9099-C40C66FF867C}">
                  <a14:compatExt spid="_x0000_s11282"/>
                </a:ext>
                <a:ext uri="{FF2B5EF4-FFF2-40B4-BE49-F238E27FC236}">
                  <a16:creationId xmlns:a16="http://schemas.microsoft.com/office/drawing/2014/main" id="{00000000-0008-0000-0000-00001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54</xdr:row>
          <xdr:rowOff>0</xdr:rowOff>
        </xdr:from>
        <xdr:to>
          <xdr:col>5</xdr:col>
          <xdr:colOff>295275</xdr:colOff>
          <xdr:row>54</xdr:row>
          <xdr:rowOff>180975</xdr:rowOff>
        </xdr:to>
        <xdr:sp macro="" textlink="">
          <xdr:nvSpPr>
            <xdr:cNvPr id="11283" name="Check Box 19" hidden="1">
              <a:extLst>
                <a:ext uri="{63B3BB69-23CF-44E3-9099-C40C66FF867C}">
                  <a14:compatExt spid="_x0000_s11283"/>
                </a:ext>
                <a:ext uri="{FF2B5EF4-FFF2-40B4-BE49-F238E27FC236}">
                  <a16:creationId xmlns:a16="http://schemas.microsoft.com/office/drawing/2014/main" id="{00000000-0008-0000-0000-00001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352425</xdr:colOff>
          <xdr:row>54</xdr:row>
          <xdr:rowOff>0</xdr:rowOff>
        </xdr:from>
        <xdr:to>
          <xdr:col>8</xdr:col>
          <xdr:colOff>581025</xdr:colOff>
          <xdr:row>54</xdr:row>
          <xdr:rowOff>180975</xdr:rowOff>
        </xdr:to>
        <xdr:sp macro="" textlink="">
          <xdr:nvSpPr>
            <xdr:cNvPr id="11284" name="Check Box 20" hidden="1">
              <a:extLst>
                <a:ext uri="{63B3BB69-23CF-44E3-9099-C40C66FF867C}">
                  <a14:compatExt spid="_x0000_s11284"/>
                </a:ext>
                <a:ext uri="{FF2B5EF4-FFF2-40B4-BE49-F238E27FC236}">
                  <a16:creationId xmlns:a16="http://schemas.microsoft.com/office/drawing/2014/main" id="{00000000-0008-0000-0000-00001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56</xdr:row>
          <xdr:rowOff>0</xdr:rowOff>
        </xdr:from>
        <xdr:to>
          <xdr:col>5</xdr:col>
          <xdr:colOff>295275</xdr:colOff>
          <xdr:row>56</xdr:row>
          <xdr:rowOff>180975</xdr:rowOff>
        </xdr:to>
        <xdr:sp macro="" textlink="">
          <xdr:nvSpPr>
            <xdr:cNvPr id="11285" name="Check Box 21" hidden="1">
              <a:extLst>
                <a:ext uri="{63B3BB69-23CF-44E3-9099-C40C66FF867C}">
                  <a14:compatExt spid="_x0000_s11285"/>
                </a:ext>
                <a:ext uri="{FF2B5EF4-FFF2-40B4-BE49-F238E27FC236}">
                  <a16:creationId xmlns:a16="http://schemas.microsoft.com/office/drawing/2014/main" id="{00000000-0008-0000-0000-00001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56</xdr:row>
          <xdr:rowOff>0</xdr:rowOff>
        </xdr:from>
        <xdr:to>
          <xdr:col>9</xdr:col>
          <xdr:colOff>295275</xdr:colOff>
          <xdr:row>56</xdr:row>
          <xdr:rowOff>180975</xdr:rowOff>
        </xdr:to>
        <xdr:sp macro="" textlink="">
          <xdr:nvSpPr>
            <xdr:cNvPr id="11286" name="Check Box 22" hidden="1">
              <a:extLst>
                <a:ext uri="{63B3BB69-23CF-44E3-9099-C40C66FF867C}">
                  <a14:compatExt spid="_x0000_s11286"/>
                </a:ext>
                <a:ext uri="{FF2B5EF4-FFF2-40B4-BE49-F238E27FC236}">
                  <a16:creationId xmlns:a16="http://schemas.microsoft.com/office/drawing/2014/main" id="{00000000-0008-0000-0000-00001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58</xdr:row>
          <xdr:rowOff>0</xdr:rowOff>
        </xdr:from>
        <xdr:to>
          <xdr:col>5</xdr:col>
          <xdr:colOff>295275</xdr:colOff>
          <xdr:row>58</xdr:row>
          <xdr:rowOff>180975</xdr:rowOff>
        </xdr:to>
        <xdr:sp macro="" textlink="">
          <xdr:nvSpPr>
            <xdr:cNvPr id="11287" name="Check Box 23" hidden="1">
              <a:extLst>
                <a:ext uri="{63B3BB69-23CF-44E3-9099-C40C66FF867C}">
                  <a14:compatExt spid="_x0000_s11287"/>
                </a:ext>
                <a:ext uri="{FF2B5EF4-FFF2-40B4-BE49-F238E27FC236}">
                  <a16:creationId xmlns:a16="http://schemas.microsoft.com/office/drawing/2014/main" id="{00000000-0008-0000-0000-00001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58</xdr:row>
          <xdr:rowOff>0</xdr:rowOff>
        </xdr:from>
        <xdr:to>
          <xdr:col>9</xdr:col>
          <xdr:colOff>295275</xdr:colOff>
          <xdr:row>58</xdr:row>
          <xdr:rowOff>180975</xdr:rowOff>
        </xdr:to>
        <xdr:sp macro="" textlink="">
          <xdr:nvSpPr>
            <xdr:cNvPr id="11288" name="Check Box 24" hidden="1">
              <a:extLst>
                <a:ext uri="{63B3BB69-23CF-44E3-9099-C40C66FF867C}">
                  <a14:compatExt spid="_x0000_s11288"/>
                </a:ext>
                <a:ext uri="{FF2B5EF4-FFF2-40B4-BE49-F238E27FC236}">
                  <a16:creationId xmlns:a16="http://schemas.microsoft.com/office/drawing/2014/main" id="{00000000-0008-0000-0000-00001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60</xdr:row>
          <xdr:rowOff>0</xdr:rowOff>
        </xdr:from>
        <xdr:to>
          <xdr:col>5</xdr:col>
          <xdr:colOff>295275</xdr:colOff>
          <xdr:row>60</xdr:row>
          <xdr:rowOff>180975</xdr:rowOff>
        </xdr:to>
        <xdr:sp macro="" textlink="">
          <xdr:nvSpPr>
            <xdr:cNvPr id="11289" name="Check Box 25" hidden="1">
              <a:extLst>
                <a:ext uri="{63B3BB69-23CF-44E3-9099-C40C66FF867C}">
                  <a14:compatExt spid="_x0000_s11289"/>
                </a:ext>
                <a:ext uri="{FF2B5EF4-FFF2-40B4-BE49-F238E27FC236}">
                  <a16:creationId xmlns:a16="http://schemas.microsoft.com/office/drawing/2014/main" id="{00000000-0008-0000-0000-00001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60</xdr:row>
          <xdr:rowOff>0</xdr:rowOff>
        </xdr:from>
        <xdr:to>
          <xdr:col>5</xdr:col>
          <xdr:colOff>295275</xdr:colOff>
          <xdr:row>60</xdr:row>
          <xdr:rowOff>180975</xdr:rowOff>
        </xdr:to>
        <xdr:sp macro="" textlink="">
          <xdr:nvSpPr>
            <xdr:cNvPr id="11290" name="Check Box 26" hidden="1">
              <a:extLst>
                <a:ext uri="{63B3BB69-23CF-44E3-9099-C40C66FF867C}">
                  <a14:compatExt spid="_x0000_s11290"/>
                </a:ext>
                <a:ext uri="{FF2B5EF4-FFF2-40B4-BE49-F238E27FC236}">
                  <a16:creationId xmlns:a16="http://schemas.microsoft.com/office/drawing/2014/main" id="{00000000-0008-0000-0000-00001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60</xdr:row>
          <xdr:rowOff>0</xdr:rowOff>
        </xdr:from>
        <xdr:to>
          <xdr:col>5</xdr:col>
          <xdr:colOff>295275</xdr:colOff>
          <xdr:row>60</xdr:row>
          <xdr:rowOff>180975</xdr:rowOff>
        </xdr:to>
        <xdr:sp macro="" textlink="">
          <xdr:nvSpPr>
            <xdr:cNvPr id="11291" name="Check Box 27" hidden="1">
              <a:extLst>
                <a:ext uri="{63B3BB69-23CF-44E3-9099-C40C66FF867C}">
                  <a14:compatExt spid="_x0000_s11291"/>
                </a:ext>
                <a:ext uri="{FF2B5EF4-FFF2-40B4-BE49-F238E27FC236}">
                  <a16:creationId xmlns:a16="http://schemas.microsoft.com/office/drawing/2014/main" id="{00000000-0008-0000-0000-00001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60</xdr:row>
          <xdr:rowOff>0</xdr:rowOff>
        </xdr:from>
        <xdr:to>
          <xdr:col>5</xdr:col>
          <xdr:colOff>295275</xdr:colOff>
          <xdr:row>60</xdr:row>
          <xdr:rowOff>180975</xdr:rowOff>
        </xdr:to>
        <xdr:sp macro="" textlink="">
          <xdr:nvSpPr>
            <xdr:cNvPr id="11292" name="Check Box 28" hidden="1">
              <a:extLst>
                <a:ext uri="{63B3BB69-23CF-44E3-9099-C40C66FF867C}">
                  <a14:compatExt spid="_x0000_s11292"/>
                </a:ext>
                <a:ext uri="{FF2B5EF4-FFF2-40B4-BE49-F238E27FC236}">
                  <a16:creationId xmlns:a16="http://schemas.microsoft.com/office/drawing/2014/main" id="{00000000-0008-0000-0000-00001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61</xdr:row>
          <xdr:rowOff>0</xdr:rowOff>
        </xdr:from>
        <xdr:to>
          <xdr:col>5</xdr:col>
          <xdr:colOff>295275</xdr:colOff>
          <xdr:row>61</xdr:row>
          <xdr:rowOff>180975</xdr:rowOff>
        </xdr:to>
        <xdr:sp macro="" textlink="">
          <xdr:nvSpPr>
            <xdr:cNvPr id="11293" name="Check Box 29" hidden="1">
              <a:extLst>
                <a:ext uri="{63B3BB69-23CF-44E3-9099-C40C66FF867C}">
                  <a14:compatExt spid="_x0000_s11293"/>
                </a:ext>
                <a:ext uri="{FF2B5EF4-FFF2-40B4-BE49-F238E27FC236}">
                  <a16:creationId xmlns:a16="http://schemas.microsoft.com/office/drawing/2014/main" id="{00000000-0008-0000-0000-00001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62</xdr:row>
          <xdr:rowOff>0</xdr:rowOff>
        </xdr:from>
        <xdr:to>
          <xdr:col>5</xdr:col>
          <xdr:colOff>295275</xdr:colOff>
          <xdr:row>62</xdr:row>
          <xdr:rowOff>180975</xdr:rowOff>
        </xdr:to>
        <xdr:sp macro="" textlink="">
          <xdr:nvSpPr>
            <xdr:cNvPr id="11294" name="Check Box 30" hidden="1">
              <a:extLst>
                <a:ext uri="{63B3BB69-23CF-44E3-9099-C40C66FF867C}">
                  <a14:compatExt spid="_x0000_s11294"/>
                </a:ext>
                <a:ext uri="{FF2B5EF4-FFF2-40B4-BE49-F238E27FC236}">
                  <a16:creationId xmlns:a16="http://schemas.microsoft.com/office/drawing/2014/main" id="{00000000-0008-0000-0000-00001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66675</xdr:colOff>
          <xdr:row>7</xdr:row>
          <xdr:rowOff>190500</xdr:rowOff>
        </xdr:from>
        <xdr:to>
          <xdr:col>4</xdr:col>
          <xdr:colOff>371475</xdr:colOff>
          <xdr:row>9</xdr:row>
          <xdr:rowOff>19050</xdr:rowOff>
        </xdr:to>
        <xdr:sp macro="" textlink="">
          <xdr:nvSpPr>
            <xdr:cNvPr id="7169" name="Check Box 1" hidden="1">
              <a:extLst>
                <a:ext uri="{63B3BB69-23CF-44E3-9099-C40C66FF867C}">
                  <a14:compatExt spid="_x0000_s7169"/>
                </a:ext>
                <a:ext uri="{FF2B5EF4-FFF2-40B4-BE49-F238E27FC236}">
                  <a16:creationId xmlns:a16="http://schemas.microsoft.com/office/drawing/2014/main" id="{00000000-0008-0000-0100-00000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7</xdr:row>
          <xdr:rowOff>190500</xdr:rowOff>
        </xdr:from>
        <xdr:to>
          <xdr:col>1</xdr:col>
          <xdr:colOff>371475</xdr:colOff>
          <xdr:row>9</xdr:row>
          <xdr:rowOff>19050</xdr:rowOff>
        </xdr:to>
        <xdr:sp macro="" textlink="">
          <xdr:nvSpPr>
            <xdr:cNvPr id="7170" name="Check Box 2" hidden="1">
              <a:extLst>
                <a:ext uri="{63B3BB69-23CF-44E3-9099-C40C66FF867C}">
                  <a14:compatExt spid="_x0000_s7170"/>
                </a:ext>
                <a:ext uri="{FF2B5EF4-FFF2-40B4-BE49-F238E27FC236}">
                  <a16:creationId xmlns:a16="http://schemas.microsoft.com/office/drawing/2014/main" id="{00000000-0008-0000-0100-00000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7</xdr:row>
          <xdr:rowOff>190500</xdr:rowOff>
        </xdr:from>
        <xdr:to>
          <xdr:col>8</xdr:col>
          <xdr:colOff>371475</xdr:colOff>
          <xdr:row>9</xdr:row>
          <xdr:rowOff>19050</xdr:rowOff>
        </xdr:to>
        <xdr:sp macro="" textlink="">
          <xdr:nvSpPr>
            <xdr:cNvPr id="7171" name="Check Box 3" hidden="1">
              <a:extLst>
                <a:ext uri="{63B3BB69-23CF-44E3-9099-C40C66FF867C}">
                  <a14:compatExt spid="_x0000_s7171"/>
                </a:ext>
                <a:ext uri="{FF2B5EF4-FFF2-40B4-BE49-F238E27FC236}">
                  <a16:creationId xmlns:a16="http://schemas.microsoft.com/office/drawing/2014/main" id="{00000000-0008-0000-0100-00000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9</xdr:row>
          <xdr:rowOff>0</xdr:rowOff>
        </xdr:from>
        <xdr:to>
          <xdr:col>8</xdr:col>
          <xdr:colOff>371475</xdr:colOff>
          <xdr:row>10</xdr:row>
          <xdr:rowOff>0</xdr:rowOff>
        </xdr:to>
        <xdr:sp macro="" textlink="">
          <xdr:nvSpPr>
            <xdr:cNvPr id="7172" name="Check Box 4" hidden="1">
              <a:extLst>
                <a:ext uri="{63B3BB69-23CF-44E3-9099-C40C66FF867C}">
                  <a14:compatExt spid="_x0000_s7172"/>
                </a:ext>
                <a:ext uri="{FF2B5EF4-FFF2-40B4-BE49-F238E27FC236}">
                  <a16:creationId xmlns:a16="http://schemas.microsoft.com/office/drawing/2014/main" id="{00000000-0008-0000-0100-00000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7</xdr:row>
          <xdr:rowOff>190500</xdr:rowOff>
        </xdr:from>
        <xdr:to>
          <xdr:col>11</xdr:col>
          <xdr:colOff>371475</xdr:colOff>
          <xdr:row>9</xdr:row>
          <xdr:rowOff>19050</xdr:rowOff>
        </xdr:to>
        <xdr:sp macro="" textlink="">
          <xdr:nvSpPr>
            <xdr:cNvPr id="7173" name="Check Box 5" hidden="1">
              <a:extLst>
                <a:ext uri="{63B3BB69-23CF-44E3-9099-C40C66FF867C}">
                  <a14:compatExt spid="_x0000_s7173"/>
                </a:ext>
                <a:ext uri="{FF2B5EF4-FFF2-40B4-BE49-F238E27FC236}">
                  <a16:creationId xmlns:a16="http://schemas.microsoft.com/office/drawing/2014/main" id="{00000000-0008-0000-0100-00000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9</xdr:row>
          <xdr:rowOff>0</xdr:rowOff>
        </xdr:from>
        <xdr:to>
          <xdr:col>11</xdr:col>
          <xdr:colOff>371475</xdr:colOff>
          <xdr:row>10</xdr:row>
          <xdr:rowOff>0</xdr:rowOff>
        </xdr:to>
        <xdr:sp macro="" textlink="">
          <xdr:nvSpPr>
            <xdr:cNvPr id="7174" name="Check Box 6" hidden="1">
              <a:extLst>
                <a:ext uri="{63B3BB69-23CF-44E3-9099-C40C66FF867C}">
                  <a14:compatExt spid="_x0000_s7174"/>
                </a:ext>
                <a:ext uri="{FF2B5EF4-FFF2-40B4-BE49-F238E27FC236}">
                  <a16:creationId xmlns:a16="http://schemas.microsoft.com/office/drawing/2014/main" id="{00000000-0008-0000-0100-00000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9</xdr:row>
          <xdr:rowOff>0</xdr:rowOff>
        </xdr:from>
        <xdr:to>
          <xdr:col>1</xdr:col>
          <xdr:colOff>371475</xdr:colOff>
          <xdr:row>10</xdr:row>
          <xdr:rowOff>0</xdr:rowOff>
        </xdr:to>
        <xdr:sp macro="" textlink="">
          <xdr:nvSpPr>
            <xdr:cNvPr id="7175" name="Check Box 7" hidden="1">
              <a:extLst>
                <a:ext uri="{63B3BB69-23CF-44E3-9099-C40C66FF867C}">
                  <a14:compatExt spid="_x0000_s7175"/>
                </a:ext>
                <a:ext uri="{FF2B5EF4-FFF2-40B4-BE49-F238E27FC236}">
                  <a16:creationId xmlns:a16="http://schemas.microsoft.com/office/drawing/2014/main" id="{00000000-0008-0000-0100-00000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27</xdr:row>
          <xdr:rowOff>0</xdr:rowOff>
        </xdr:from>
        <xdr:to>
          <xdr:col>4</xdr:col>
          <xdr:colOff>371475</xdr:colOff>
          <xdr:row>28</xdr:row>
          <xdr:rowOff>0</xdr:rowOff>
        </xdr:to>
        <xdr:sp macro="" textlink="">
          <xdr:nvSpPr>
            <xdr:cNvPr id="7176" name="Check Box 8" hidden="1">
              <a:extLst>
                <a:ext uri="{63B3BB69-23CF-44E3-9099-C40C66FF867C}">
                  <a14:compatExt spid="_x0000_s7176"/>
                </a:ext>
                <a:ext uri="{FF2B5EF4-FFF2-40B4-BE49-F238E27FC236}">
                  <a16:creationId xmlns:a16="http://schemas.microsoft.com/office/drawing/2014/main" id="{00000000-0008-0000-0100-00000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28</xdr:row>
          <xdr:rowOff>0</xdr:rowOff>
        </xdr:from>
        <xdr:to>
          <xdr:col>4</xdr:col>
          <xdr:colOff>371475</xdr:colOff>
          <xdr:row>28</xdr:row>
          <xdr:rowOff>190500</xdr:rowOff>
        </xdr:to>
        <xdr:sp macro="" textlink="">
          <xdr:nvSpPr>
            <xdr:cNvPr id="7177" name="Check Box 9" hidden="1">
              <a:extLst>
                <a:ext uri="{63B3BB69-23CF-44E3-9099-C40C66FF867C}">
                  <a14:compatExt spid="_x0000_s7177"/>
                </a:ext>
                <a:ext uri="{FF2B5EF4-FFF2-40B4-BE49-F238E27FC236}">
                  <a16:creationId xmlns:a16="http://schemas.microsoft.com/office/drawing/2014/main" id="{00000000-0008-0000-0100-00000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34</xdr:row>
          <xdr:rowOff>0</xdr:rowOff>
        </xdr:from>
        <xdr:to>
          <xdr:col>6</xdr:col>
          <xdr:colOff>371475</xdr:colOff>
          <xdr:row>35</xdr:row>
          <xdr:rowOff>0</xdr:rowOff>
        </xdr:to>
        <xdr:sp macro="" textlink="">
          <xdr:nvSpPr>
            <xdr:cNvPr id="7178" name="Check Box 10" hidden="1">
              <a:extLst>
                <a:ext uri="{63B3BB69-23CF-44E3-9099-C40C66FF867C}">
                  <a14:compatExt spid="_x0000_s7178"/>
                </a:ext>
                <a:ext uri="{FF2B5EF4-FFF2-40B4-BE49-F238E27FC236}">
                  <a16:creationId xmlns:a16="http://schemas.microsoft.com/office/drawing/2014/main" id="{00000000-0008-0000-0100-00000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34</xdr:row>
          <xdr:rowOff>0</xdr:rowOff>
        </xdr:from>
        <xdr:to>
          <xdr:col>9</xdr:col>
          <xdr:colOff>371475</xdr:colOff>
          <xdr:row>35</xdr:row>
          <xdr:rowOff>0</xdr:rowOff>
        </xdr:to>
        <xdr:sp macro="" textlink="">
          <xdr:nvSpPr>
            <xdr:cNvPr id="7179" name="Check Box 11" hidden="1">
              <a:extLst>
                <a:ext uri="{63B3BB69-23CF-44E3-9099-C40C66FF867C}">
                  <a14:compatExt spid="_x0000_s7179"/>
                </a:ext>
                <a:ext uri="{FF2B5EF4-FFF2-40B4-BE49-F238E27FC236}">
                  <a16:creationId xmlns:a16="http://schemas.microsoft.com/office/drawing/2014/main" id="{00000000-0008-0000-0100-00000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36</xdr:row>
          <xdr:rowOff>0</xdr:rowOff>
        </xdr:from>
        <xdr:to>
          <xdr:col>6</xdr:col>
          <xdr:colOff>371475</xdr:colOff>
          <xdr:row>37</xdr:row>
          <xdr:rowOff>0</xdr:rowOff>
        </xdr:to>
        <xdr:sp macro="" textlink="">
          <xdr:nvSpPr>
            <xdr:cNvPr id="7180" name="Check Box 12" hidden="1">
              <a:extLst>
                <a:ext uri="{63B3BB69-23CF-44E3-9099-C40C66FF867C}">
                  <a14:compatExt spid="_x0000_s7180"/>
                </a:ext>
                <a:ext uri="{FF2B5EF4-FFF2-40B4-BE49-F238E27FC236}">
                  <a16:creationId xmlns:a16="http://schemas.microsoft.com/office/drawing/2014/main" id="{00000000-0008-0000-0100-00000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36</xdr:row>
          <xdr:rowOff>0</xdr:rowOff>
        </xdr:from>
        <xdr:to>
          <xdr:col>10</xdr:col>
          <xdr:colOff>371475</xdr:colOff>
          <xdr:row>37</xdr:row>
          <xdr:rowOff>0</xdr:rowOff>
        </xdr:to>
        <xdr:sp macro="" textlink="">
          <xdr:nvSpPr>
            <xdr:cNvPr id="7181" name="Check Box 13" hidden="1">
              <a:extLst>
                <a:ext uri="{63B3BB69-23CF-44E3-9099-C40C66FF867C}">
                  <a14:compatExt spid="_x0000_s7181"/>
                </a:ext>
                <a:ext uri="{FF2B5EF4-FFF2-40B4-BE49-F238E27FC236}">
                  <a16:creationId xmlns:a16="http://schemas.microsoft.com/office/drawing/2014/main" id="{00000000-0008-0000-0100-00000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38</xdr:row>
          <xdr:rowOff>0</xdr:rowOff>
        </xdr:from>
        <xdr:to>
          <xdr:col>6</xdr:col>
          <xdr:colOff>371475</xdr:colOff>
          <xdr:row>39</xdr:row>
          <xdr:rowOff>0</xdr:rowOff>
        </xdr:to>
        <xdr:sp macro="" textlink="">
          <xdr:nvSpPr>
            <xdr:cNvPr id="7182" name="Check Box 14" hidden="1">
              <a:extLst>
                <a:ext uri="{63B3BB69-23CF-44E3-9099-C40C66FF867C}">
                  <a14:compatExt spid="_x0000_s7182"/>
                </a:ext>
                <a:ext uri="{FF2B5EF4-FFF2-40B4-BE49-F238E27FC236}">
                  <a16:creationId xmlns:a16="http://schemas.microsoft.com/office/drawing/2014/main" id="{00000000-0008-0000-0100-00000E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39</xdr:row>
          <xdr:rowOff>0</xdr:rowOff>
        </xdr:from>
        <xdr:to>
          <xdr:col>6</xdr:col>
          <xdr:colOff>371475</xdr:colOff>
          <xdr:row>40</xdr:row>
          <xdr:rowOff>0</xdr:rowOff>
        </xdr:to>
        <xdr:sp macro="" textlink="">
          <xdr:nvSpPr>
            <xdr:cNvPr id="7183" name="Check Box 15" hidden="1">
              <a:extLst>
                <a:ext uri="{63B3BB69-23CF-44E3-9099-C40C66FF867C}">
                  <a14:compatExt spid="_x0000_s7183"/>
                </a:ext>
                <a:ext uri="{FF2B5EF4-FFF2-40B4-BE49-F238E27FC236}">
                  <a16:creationId xmlns:a16="http://schemas.microsoft.com/office/drawing/2014/main" id="{00000000-0008-0000-0100-00000F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41</xdr:row>
          <xdr:rowOff>0</xdr:rowOff>
        </xdr:from>
        <xdr:to>
          <xdr:col>6</xdr:col>
          <xdr:colOff>371475</xdr:colOff>
          <xdr:row>42</xdr:row>
          <xdr:rowOff>0</xdr:rowOff>
        </xdr:to>
        <xdr:sp macro="" textlink="">
          <xdr:nvSpPr>
            <xdr:cNvPr id="7184" name="Check Box 16" hidden="1">
              <a:extLst>
                <a:ext uri="{63B3BB69-23CF-44E3-9099-C40C66FF867C}">
                  <a14:compatExt spid="_x0000_s7184"/>
                </a:ext>
                <a:ext uri="{FF2B5EF4-FFF2-40B4-BE49-F238E27FC236}">
                  <a16:creationId xmlns:a16="http://schemas.microsoft.com/office/drawing/2014/main" id="{00000000-0008-0000-0100-000010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42</xdr:row>
          <xdr:rowOff>0</xdr:rowOff>
        </xdr:from>
        <xdr:to>
          <xdr:col>6</xdr:col>
          <xdr:colOff>371475</xdr:colOff>
          <xdr:row>43</xdr:row>
          <xdr:rowOff>0</xdr:rowOff>
        </xdr:to>
        <xdr:sp macro="" textlink="">
          <xdr:nvSpPr>
            <xdr:cNvPr id="7185" name="Check Box 17" hidden="1">
              <a:extLst>
                <a:ext uri="{63B3BB69-23CF-44E3-9099-C40C66FF867C}">
                  <a14:compatExt spid="_x0000_s7185"/>
                </a:ext>
                <a:ext uri="{FF2B5EF4-FFF2-40B4-BE49-F238E27FC236}">
                  <a16:creationId xmlns:a16="http://schemas.microsoft.com/office/drawing/2014/main" id="{00000000-0008-0000-0100-00001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43</xdr:row>
          <xdr:rowOff>0</xdr:rowOff>
        </xdr:from>
        <xdr:to>
          <xdr:col>6</xdr:col>
          <xdr:colOff>371475</xdr:colOff>
          <xdr:row>44</xdr:row>
          <xdr:rowOff>0</xdr:rowOff>
        </xdr:to>
        <xdr:sp macro="" textlink="">
          <xdr:nvSpPr>
            <xdr:cNvPr id="7186" name="Check Box 18" hidden="1">
              <a:extLst>
                <a:ext uri="{63B3BB69-23CF-44E3-9099-C40C66FF867C}">
                  <a14:compatExt spid="_x0000_s7186"/>
                </a:ext>
                <a:ext uri="{FF2B5EF4-FFF2-40B4-BE49-F238E27FC236}">
                  <a16:creationId xmlns:a16="http://schemas.microsoft.com/office/drawing/2014/main" id="{00000000-0008-0000-0100-00001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53</xdr:row>
          <xdr:rowOff>190500</xdr:rowOff>
        </xdr:from>
        <xdr:to>
          <xdr:col>5</xdr:col>
          <xdr:colOff>295275</xdr:colOff>
          <xdr:row>54</xdr:row>
          <xdr:rowOff>161925</xdr:rowOff>
        </xdr:to>
        <xdr:sp macro="" textlink="">
          <xdr:nvSpPr>
            <xdr:cNvPr id="7187" name="Check Box 19" hidden="1">
              <a:extLst>
                <a:ext uri="{63B3BB69-23CF-44E3-9099-C40C66FF867C}">
                  <a14:compatExt spid="_x0000_s7187"/>
                </a:ext>
                <a:ext uri="{FF2B5EF4-FFF2-40B4-BE49-F238E27FC236}">
                  <a16:creationId xmlns:a16="http://schemas.microsoft.com/office/drawing/2014/main" id="{00000000-0008-0000-0100-00001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53</xdr:row>
          <xdr:rowOff>190500</xdr:rowOff>
        </xdr:from>
        <xdr:to>
          <xdr:col>8</xdr:col>
          <xdr:colOff>295275</xdr:colOff>
          <xdr:row>54</xdr:row>
          <xdr:rowOff>161925</xdr:rowOff>
        </xdr:to>
        <xdr:sp macro="" textlink="">
          <xdr:nvSpPr>
            <xdr:cNvPr id="7188" name="Check Box 20" hidden="1">
              <a:extLst>
                <a:ext uri="{63B3BB69-23CF-44E3-9099-C40C66FF867C}">
                  <a14:compatExt spid="_x0000_s7188"/>
                </a:ext>
                <a:ext uri="{FF2B5EF4-FFF2-40B4-BE49-F238E27FC236}">
                  <a16:creationId xmlns:a16="http://schemas.microsoft.com/office/drawing/2014/main" id="{00000000-0008-0000-0100-00001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56</xdr:row>
          <xdr:rowOff>0</xdr:rowOff>
        </xdr:from>
        <xdr:to>
          <xdr:col>5</xdr:col>
          <xdr:colOff>295275</xdr:colOff>
          <xdr:row>56</xdr:row>
          <xdr:rowOff>180975</xdr:rowOff>
        </xdr:to>
        <xdr:sp macro="" textlink="">
          <xdr:nvSpPr>
            <xdr:cNvPr id="7189" name="Check Box 21" hidden="1">
              <a:extLst>
                <a:ext uri="{63B3BB69-23CF-44E3-9099-C40C66FF867C}">
                  <a14:compatExt spid="_x0000_s7189"/>
                </a:ext>
                <a:ext uri="{FF2B5EF4-FFF2-40B4-BE49-F238E27FC236}">
                  <a16:creationId xmlns:a16="http://schemas.microsoft.com/office/drawing/2014/main" id="{00000000-0008-0000-0100-00001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56</xdr:row>
          <xdr:rowOff>0</xdr:rowOff>
        </xdr:from>
        <xdr:to>
          <xdr:col>9</xdr:col>
          <xdr:colOff>295275</xdr:colOff>
          <xdr:row>56</xdr:row>
          <xdr:rowOff>180975</xdr:rowOff>
        </xdr:to>
        <xdr:sp macro="" textlink="">
          <xdr:nvSpPr>
            <xdr:cNvPr id="7190" name="Check Box 22" hidden="1">
              <a:extLst>
                <a:ext uri="{63B3BB69-23CF-44E3-9099-C40C66FF867C}">
                  <a14:compatExt spid="_x0000_s7190"/>
                </a:ext>
                <a:ext uri="{FF2B5EF4-FFF2-40B4-BE49-F238E27FC236}">
                  <a16:creationId xmlns:a16="http://schemas.microsoft.com/office/drawing/2014/main" id="{00000000-0008-0000-0100-00001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58</xdr:row>
          <xdr:rowOff>0</xdr:rowOff>
        </xdr:from>
        <xdr:to>
          <xdr:col>5</xdr:col>
          <xdr:colOff>295275</xdr:colOff>
          <xdr:row>58</xdr:row>
          <xdr:rowOff>180975</xdr:rowOff>
        </xdr:to>
        <xdr:sp macro="" textlink="">
          <xdr:nvSpPr>
            <xdr:cNvPr id="7191" name="Check Box 23" hidden="1">
              <a:extLst>
                <a:ext uri="{63B3BB69-23CF-44E3-9099-C40C66FF867C}">
                  <a14:compatExt spid="_x0000_s7191"/>
                </a:ext>
                <a:ext uri="{FF2B5EF4-FFF2-40B4-BE49-F238E27FC236}">
                  <a16:creationId xmlns:a16="http://schemas.microsoft.com/office/drawing/2014/main" id="{00000000-0008-0000-0100-00001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58</xdr:row>
          <xdr:rowOff>0</xdr:rowOff>
        </xdr:from>
        <xdr:to>
          <xdr:col>9</xdr:col>
          <xdr:colOff>295275</xdr:colOff>
          <xdr:row>58</xdr:row>
          <xdr:rowOff>180975</xdr:rowOff>
        </xdr:to>
        <xdr:sp macro="" textlink="">
          <xdr:nvSpPr>
            <xdr:cNvPr id="7192" name="Check Box 24" hidden="1">
              <a:extLst>
                <a:ext uri="{63B3BB69-23CF-44E3-9099-C40C66FF867C}">
                  <a14:compatExt spid="_x0000_s7192"/>
                </a:ext>
                <a:ext uri="{FF2B5EF4-FFF2-40B4-BE49-F238E27FC236}">
                  <a16:creationId xmlns:a16="http://schemas.microsoft.com/office/drawing/2014/main" id="{00000000-0008-0000-0100-00001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60</xdr:row>
          <xdr:rowOff>0</xdr:rowOff>
        </xdr:from>
        <xdr:to>
          <xdr:col>5</xdr:col>
          <xdr:colOff>295275</xdr:colOff>
          <xdr:row>60</xdr:row>
          <xdr:rowOff>180975</xdr:rowOff>
        </xdr:to>
        <xdr:sp macro="" textlink="">
          <xdr:nvSpPr>
            <xdr:cNvPr id="7193" name="Check Box 25" hidden="1">
              <a:extLst>
                <a:ext uri="{63B3BB69-23CF-44E3-9099-C40C66FF867C}">
                  <a14:compatExt spid="_x0000_s7193"/>
                </a:ext>
                <a:ext uri="{FF2B5EF4-FFF2-40B4-BE49-F238E27FC236}">
                  <a16:creationId xmlns:a16="http://schemas.microsoft.com/office/drawing/2014/main" id="{00000000-0008-0000-0100-00001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60</xdr:row>
          <xdr:rowOff>0</xdr:rowOff>
        </xdr:from>
        <xdr:to>
          <xdr:col>5</xdr:col>
          <xdr:colOff>295275</xdr:colOff>
          <xdr:row>60</xdr:row>
          <xdr:rowOff>180975</xdr:rowOff>
        </xdr:to>
        <xdr:sp macro="" textlink="">
          <xdr:nvSpPr>
            <xdr:cNvPr id="7194" name="Check Box 26" hidden="1">
              <a:extLst>
                <a:ext uri="{63B3BB69-23CF-44E3-9099-C40C66FF867C}">
                  <a14:compatExt spid="_x0000_s7194"/>
                </a:ext>
                <a:ext uri="{FF2B5EF4-FFF2-40B4-BE49-F238E27FC236}">
                  <a16:creationId xmlns:a16="http://schemas.microsoft.com/office/drawing/2014/main" id="{00000000-0008-0000-0100-00001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60</xdr:row>
          <xdr:rowOff>0</xdr:rowOff>
        </xdr:from>
        <xdr:to>
          <xdr:col>5</xdr:col>
          <xdr:colOff>295275</xdr:colOff>
          <xdr:row>60</xdr:row>
          <xdr:rowOff>180975</xdr:rowOff>
        </xdr:to>
        <xdr:sp macro="" textlink="">
          <xdr:nvSpPr>
            <xdr:cNvPr id="7195" name="Check Box 27" hidden="1">
              <a:extLst>
                <a:ext uri="{63B3BB69-23CF-44E3-9099-C40C66FF867C}">
                  <a14:compatExt spid="_x0000_s7195"/>
                </a:ext>
                <a:ext uri="{FF2B5EF4-FFF2-40B4-BE49-F238E27FC236}">
                  <a16:creationId xmlns:a16="http://schemas.microsoft.com/office/drawing/2014/main" id="{00000000-0008-0000-0100-00001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60</xdr:row>
          <xdr:rowOff>0</xdr:rowOff>
        </xdr:from>
        <xdr:to>
          <xdr:col>5</xdr:col>
          <xdr:colOff>295275</xdr:colOff>
          <xdr:row>60</xdr:row>
          <xdr:rowOff>180975</xdr:rowOff>
        </xdr:to>
        <xdr:sp macro="" textlink="">
          <xdr:nvSpPr>
            <xdr:cNvPr id="7196" name="Check Box 28" hidden="1">
              <a:extLst>
                <a:ext uri="{63B3BB69-23CF-44E3-9099-C40C66FF867C}">
                  <a14:compatExt spid="_x0000_s7196"/>
                </a:ext>
                <a:ext uri="{FF2B5EF4-FFF2-40B4-BE49-F238E27FC236}">
                  <a16:creationId xmlns:a16="http://schemas.microsoft.com/office/drawing/2014/main" id="{00000000-0008-0000-0100-00001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61</xdr:row>
          <xdr:rowOff>0</xdr:rowOff>
        </xdr:from>
        <xdr:to>
          <xdr:col>5</xdr:col>
          <xdr:colOff>295275</xdr:colOff>
          <xdr:row>61</xdr:row>
          <xdr:rowOff>180975</xdr:rowOff>
        </xdr:to>
        <xdr:sp macro="" textlink="">
          <xdr:nvSpPr>
            <xdr:cNvPr id="7197" name="Check Box 29" hidden="1">
              <a:extLst>
                <a:ext uri="{63B3BB69-23CF-44E3-9099-C40C66FF867C}">
                  <a14:compatExt spid="_x0000_s7197"/>
                </a:ext>
                <a:ext uri="{FF2B5EF4-FFF2-40B4-BE49-F238E27FC236}">
                  <a16:creationId xmlns:a16="http://schemas.microsoft.com/office/drawing/2014/main" id="{00000000-0008-0000-0100-00001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62</xdr:row>
          <xdr:rowOff>0</xdr:rowOff>
        </xdr:from>
        <xdr:to>
          <xdr:col>5</xdr:col>
          <xdr:colOff>295275</xdr:colOff>
          <xdr:row>62</xdr:row>
          <xdr:rowOff>180975</xdr:rowOff>
        </xdr:to>
        <xdr:sp macro="" textlink="">
          <xdr:nvSpPr>
            <xdr:cNvPr id="7198" name="Check Box 30" hidden="1">
              <a:extLst>
                <a:ext uri="{63B3BB69-23CF-44E3-9099-C40C66FF867C}">
                  <a14:compatExt spid="_x0000_s7198"/>
                </a:ext>
                <a:ext uri="{FF2B5EF4-FFF2-40B4-BE49-F238E27FC236}">
                  <a16:creationId xmlns:a16="http://schemas.microsoft.com/office/drawing/2014/main" id="{00000000-0008-0000-0100-00001E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66675</xdr:colOff>
          <xdr:row>7</xdr:row>
          <xdr:rowOff>190500</xdr:rowOff>
        </xdr:from>
        <xdr:to>
          <xdr:col>4</xdr:col>
          <xdr:colOff>371475</xdr:colOff>
          <xdr:row>9</xdr:row>
          <xdr:rowOff>19050</xdr:rowOff>
        </xdr:to>
        <xdr:sp macro="" textlink="">
          <xdr:nvSpPr>
            <xdr:cNvPr id="3073" name="Check Box 1" hidden="1">
              <a:extLst>
                <a:ext uri="{63B3BB69-23CF-44E3-9099-C40C66FF867C}">
                  <a14:compatExt spid="_x0000_s3073"/>
                </a:ext>
                <a:ext uri="{FF2B5EF4-FFF2-40B4-BE49-F238E27FC236}">
                  <a16:creationId xmlns:a16="http://schemas.microsoft.com/office/drawing/2014/main" id="{00000000-0008-0000-0200-00000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7</xdr:row>
          <xdr:rowOff>190500</xdr:rowOff>
        </xdr:from>
        <xdr:to>
          <xdr:col>1</xdr:col>
          <xdr:colOff>371475</xdr:colOff>
          <xdr:row>9</xdr:row>
          <xdr:rowOff>19050</xdr:rowOff>
        </xdr:to>
        <xdr:sp macro="" textlink="">
          <xdr:nvSpPr>
            <xdr:cNvPr id="3074" name="Check Box 2" hidden="1">
              <a:extLst>
                <a:ext uri="{63B3BB69-23CF-44E3-9099-C40C66FF867C}">
                  <a14:compatExt spid="_x0000_s3074"/>
                </a:ext>
                <a:ext uri="{FF2B5EF4-FFF2-40B4-BE49-F238E27FC236}">
                  <a16:creationId xmlns:a16="http://schemas.microsoft.com/office/drawing/2014/main" id="{00000000-0008-0000-0200-00000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7</xdr:row>
          <xdr:rowOff>190500</xdr:rowOff>
        </xdr:from>
        <xdr:to>
          <xdr:col>8</xdr:col>
          <xdr:colOff>371475</xdr:colOff>
          <xdr:row>9</xdr:row>
          <xdr:rowOff>19050</xdr:rowOff>
        </xdr:to>
        <xdr:sp macro="" textlink="">
          <xdr:nvSpPr>
            <xdr:cNvPr id="3075" name="Check Box 3" hidden="1">
              <a:extLst>
                <a:ext uri="{63B3BB69-23CF-44E3-9099-C40C66FF867C}">
                  <a14:compatExt spid="_x0000_s3075"/>
                </a:ext>
                <a:ext uri="{FF2B5EF4-FFF2-40B4-BE49-F238E27FC236}">
                  <a16:creationId xmlns:a16="http://schemas.microsoft.com/office/drawing/2014/main" id="{00000000-0008-0000-0200-00000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9</xdr:row>
          <xdr:rowOff>0</xdr:rowOff>
        </xdr:from>
        <xdr:to>
          <xdr:col>8</xdr:col>
          <xdr:colOff>371475</xdr:colOff>
          <xdr:row>10</xdr:row>
          <xdr:rowOff>0</xdr:rowOff>
        </xdr:to>
        <xdr:sp macro="" textlink="">
          <xdr:nvSpPr>
            <xdr:cNvPr id="3076" name="Check Box 4" hidden="1">
              <a:extLst>
                <a:ext uri="{63B3BB69-23CF-44E3-9099-C40C66FF867C}">
                  <a14:compatExt spid="_x0000_s3076"/>
                </a:ext>
                <a:ext uri="{FF2B5EF4-FFF2-40B4-BE49-F238E27FC236}">
                  <a16:creationId xmlns:a16="http://schemas.microsoft.com/office/drawing/2014/main" id="{00000000-0008-0000-0200-00000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7</xdr:row>
          <xdr:rowOff>190500</xdr:rowOff>
        </xdr:from>
        <xdr:to>
          <xdr:col>11</xdr:col>
          <xdr:colOff>371475</xdr:colOff>
          <xdr:row>9</xdr:row>
          <xdr:rowOff>19050</xdr:rowOff>
        </xdr:to>
        <xdr:sp macro="" textlink="">
          <xdr:nvSpPr>
            <xdr:cNvPr id="3077" name="Check Box 5" hidden="1">
              <a:extLst>
                <a:ext uri="{63B3BB69-23CF-44E3-9099-C40C66FF867C}">
                  <a14:compatExt spid="_x0000_s3077"/>
                </a:ext>
                <a:ext uri="{FF2B5EF4-FFF2-40B4-BE49-F238E27FC236}">
                  <a16:creationId xmlns:a16="http://schemas.microsoft.com/office/drawing/2014/main" id="{00000000-0008-0000-0200-00000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9</xdr:row>
          <xdr:rowOff>0</xdr:rowOff>
        </xdr:from>
        <xdr:to>
          <xdr:col>11</xdr:col>
          <xdr:colOff>371475</xdr:colOff>
          <xdr:row>10</xdr:row>
          <xdr:rowOff>0</xdr:rowOff>
        </xdr:to>
        <xdr:sp macro="" textlink="">
          <xdr:nvSpPr>
            <xdr:cNvPr id="3078" name="Check Box 6" hidden="1">
              <a:extLst>
                <a:ext uri="{63B3BB69-23CF-44E3-9099-C40C66FF867C}">
                  <a14:compatExt spid="_x0000_s3078"/>
                </a:ext>
                <a:ext uri="{FF2B5EF4-FFF2-40B4-BE49-F238E27FC236}">
                  <a16:creationId xmlns:a16="http://schemas.microsoft.com/office/drawing/2014/main" id="{00000000-0008-0000-0200-00000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9</xdr:row>
          <xdr:rowOff>0</xdr:rowOff>
        </xdr:from>
        <xdr:to>
          <xdr:col>1</xdr:col>
          <xdr:colOff>371475</xdr:colOff>
          <xdr:row>10</xdr:row>
          <xdr:rowOff>0</xdr:rowOff>
        </xdr:to>
        <xdr:sp macro="" textlink="">
          <xdr:nvSpPr>
            <xdr:cNvPr id="3079" name="Check Box 7" hidden="1">
              <a:extLst>
                <a:ext uri="{63B3BB69-23CF-44E3-9099-C40C66FF867C}">
                  <a14:compatExt spid="_x0000_s3079"/>
                </a:ext>
                <a:ext uri="{FF2B5EF4-FFF2-40B4-BE49-F238E27FC236}">
                  <a16:creationId xmlns:a16="http://schemas.microsoft.com/office/drawing/2014/main" id="{00000000-0008-0000-0200-00000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27</xdr:row>
          <xdr:rowOff>0</xdr:rowOff>
        </xdr:from>
        <xdr:to>
          <xdr:col>4</xdr:col>
          <xdr:colOff>371475</xdr:colOff>
          <xdr:row>28</xdr:row>
          <xdr:rowOff>0</xdr:rowOff>
        </xdr:to>
        <xdr:sp macro="" textlink="">
          <xdr:nvSpPr>
            <xdr:cNvPr id="3080" name="Check Box 8" hidden="1">
              <a:extLst>
                <a:ext uri="{63B3BB69-23CF-44E3-9099-C40C66FF867C}">
                  <a14:compatExt spid="_x0000_s3080"/>
                </a:ext>
                <a:ext uri="{FF2B5EF4-FFF2-40B4-BE49-F238E27FC236}">
                  <a16:creationId xmlns:a16="http://schemas.microsoft.com/office/drawing/2014/main" id="{00000000-0008-0000-0200-00000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28</xdr:row>
          <xdr:rowOff>0</xdr:rowOff>
        </xdr:from>
        <xdr:to>
          <xdr:col>4</xdr:col>
          <xdr:colOff>371475</xdr:colOff>
          <xdr:row>28</xdr:row>
          <xdr:rowOff>190500</xdr:rowOff>
        </xdr:to>
        <xdr:sp macro="" textlink="">
          <xdr:nvSpPr>
            <xdr:cNvPr id="3081" name="Check Box 9" hidden="1">
              <a:extLst>
                <a:ext uri="{63B3BB69-23CF-44E3-9099-C40C66FF867C}">
                  <a14:compatExt spid="_x0000_s3081"/>
                </a:ext>
                <a:ext uri="{FF2B5EF4-FFF2-40B4-BE49-F238E27FC236}">
                  <a16:creationId xmlns:a16="http://schemas.microsoft.com/office/drawing/2014/main" id="{00000000-0008-0000-0200-00000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34</xdr:row>
          <xdr:rowOff>0</xdr:rowOff>
        </xdr:from>
        <xdr:to>
          <xdr:col>6</xdr:col>
          <xdr:colOff>371475</xdr:colOff>
          <xdr:row>35</xdr:row>
          <xdr:rowOff>0</xdr:rowOff>
        </xdr:to>
        <xdr:sp macro="" textlink="">
          <xdr:nvSpPr>
            <xdr:cNvPr id="3082" name="Check Box 10" hidden="1">
              <a:extLst>
                <a:ext uri="{63B3BB69-23CF-44E3-9099-C40C66FF867C}">
                  <a14:compatExt spid="_x0000_s3082"/>
                </a:ext>
                <a:ext uri="{FF2B5EF4-FFF2-40B4-BE49-F238E27FC236}">
                  <a16:creationId xmlns:a16="http://schemas.microsoft.com/office/drawing/2014/main" id="{00000000-0008-0000-0200-00000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34</xdr:row>
          <xdr:rowOff>0</xdr:rowOff>
        </xdr:from>
        <xdr:to>
          <xdr:col>9</xdr:col>
          <xdr:colOff>371475</xdr:colOff>
          <xdr:row>35</xdr:row>
          <xdr:rowOff>0</xdr:rowOff>
        </xdr:to>
        <xdr:sp macro="" textlink="">
          <xdr:nvSpPr>
            <xdr:cNvPr id="3083" name="Check Box 11" hidden="1">
              <a:extLst>
                <a:ext uri="{63B3BB69-23CF-44E3-9099-C40C66FF867C}">
                  <a14:compatExt spid="_x0000_s3083"/>
                </a:ext>
                <a:ext uri="{FF2B5EF4-FFF2-40B4-BE49-F238E27FC236}">
                  <a16:creationId xmlns:a16="http://schemas.microsoft.com/office/drawing/2014/main" id="{00000000-0008-0000-0200-00000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36</xdr:row>
          <xdr:rowOff>0</xdr:rowOff>
        </xdr:from>
        <xdr:to>
          <xdr:col>6</xdr:col>
          <xdr:colOff>371475</xdr:colOff>
          <xdr:row>37</xdr:row>
          <xdr:rowOff>0</xdr:rowOff>
        </xdr:to>
        <xdr:sp macro="" textlink="">
          <xdr:nvSpPr>
            <xdr:cNvPr id="3084" name="Check Box 12" hidden="1">
              <a:extLst>
                <a:ext uri="{63B3BB69-23CF-44E3-9099-C40C66FF867C}">
                  <a14:compatExt spid="_x0000_s3084"/>
                </a:ext>
                <a:ext uri="{FF2B5EF4-FFF2-40B4-BE49-F238E27FC236}">
                  <a16:creationId xmlns:a16="http://schemas.microsoft.com/office/drawing/2014/main" id="{00000000-0008-0000-0200-00000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36</xdr:row>
          <xdr:rowOff>0</xdr:rowOff>
        </xdr:from>
        <xdr:to>
          <xdr:col>10</xdr:col>
          <xdr:colOff>371475</xdr:colOff>
          <xdr:row>37</xdr:row>
          <xdr:rowOff>0</xdr:rowOff>
        </xdr:to>
        <xdr:sp macro="" textlink="">
          <xdr:nvSpPr>
            <xdr:cNvPr id="3085" name="Check Box 13" hidden="1">
              <a:extLst>
                <a:ext uri="{63B3BB69-23CF-44E3-9099-C40C66FF867C}">
                  <a14:compatExt spid="_x0000_s3085"/>
                </a:ext>
                <a:ext uri="{FF2B5EF4-FFF2-40B4-BE49-F238E27FC236}">
                  <a16:creationId xmlns:a16="http://schemas.microsoft.com/office/drawing/2014/main" id="{00000000-0008-0000-0200-00000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38</xdr:row>
          <xdr:rowOff>0</xdr:rowOff>
        </xdr:from>
        <xdr:to>
          <xdr:col>6</xdr:col>
          <xdr:colOff>371475</xdr:colOff>
          <xdr:row>39</xdr:row>
          <xdr:rowOff>0</xdr:rowOff>
        </xdr:to>
        <xdr:sp macro="" textlink="">
          <xdr:nvSpPr>
            <xdr:cNvPr id="3086" name="Check Box 14" hidden="1">
              <a:extLst>
                <a:ext uri="{63B3BB69-23CF-44E3-9099-C40C66FF867C}">
                  <a14:compatExt spid="_x0000_s3086"/>
                </a:ext>
                <a:ext uri="{FF2B5EF4-FFF2-40B4-BE49-F238E27FC236}">
                  <a16:creationId xmlns:a16="http://schemas.microsoft.com/office/drawing/2014/main" id="{00000000-0008-0000-0200-00000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39</xdr:row>
          <xdr:rowOff>0</xdr:rowOff>
        </xdr:from>
        <xdr:to>
          <xdr:col>6</xdr:col>
          <xdr:colOff>371475</xdr:colOff>
          <xdr:row>40</xdr:row>
          <xdr:rowOff>0</xdr:rowOff>
        </xdr:to>
        <xdr:sp macro="" textlink="">
          <xdr:nvSpPr>
            <xdr:cNvPr id="3087" name="Check Box 15" hidden="1">
              <a:extLst>
                <a:ext uri="{63B3BB69-23CF-44E3-9099-C40C66FF867C}">
                  <a14:compatExt spid="_x0000_s3087"/>
                </a:ext>
                <a:ext uri="{FF2B5EF4-FFF2-40B4-BE49-F238E27FC236}">
                  <a16:creationId xmlns:a16="http://schemas.microsoft.com/office/drawing/2014/main" id="{00000000-0008-0000-0200-00000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41</xdr:row>
          <xdr:rowOff>0</xdr:rowOff>
        </xdr:from>
        <xdr:to>
          <xdr:col>6</xdr:col>
          <xdr:colOff>371475</xdr:colOff>
          <xdr:row>42</xdr:row>
          <xdr:rowOff>0</xdr:rowOff>
        </xdr:to>
        <xdr:sp macro="" textlink="">
          <xdr:nvSpPr>
            <xdr:cNvPr id="3088" name="Check Box 16" hidden="1">
              <a:extLst>
                <a:ext uri="{63B3BB69-23CF-44E3-9099-C40C66FF867C}">
                  <a14:compatExt spid="_x0000_s3088"/>
                </a:ext>
                <a:ext uri="{FF2B5EF4-FFF2-40B4-BE49-F238E27FC236}">
                  <a16:creationId xmlns:a16="http://schemas.microsoft.com/office/drawing/2014/main" id="{00000000-0008-0000-0200-00001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42</xdr:row>
          <xdr:rowOff>0</xdr:rowOff>
        </xdr:from>
        <xdr:to>
          <xdr:col>6</xdr:col>
          <xdr:colOff>371475</xdr:colOff>
          <xdr:row>43</xdr:row>
          <xdr:rowOff>0</xdr:rowOff>
        </xdr:to>
        <xdr:sp macro="" textlink="">
          <xdr:nvSpPr>
            <xdr:cNvPr id="3089" name="Check Box 17" hidden="1">
              <a:extLst>
                <a:ext uri="{63B3BB69-23CF-44E3-9099-C40C66FF867C}">
                  <a14:compatExt spid="_x0000_s3089"/>
                </a:ext>
                <a:ext uri="{FF2B5EF4-FFF2-40B4-BE49-F238E27FC236}">
                  <a16:creationId xmlns:a16="http://schemas.microsoft.com/office/drawing/2014/main" id="{00000000-0008-0000-0200-00001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43</xdr:row>
          <xdr:rowOff>0</xdr:rowOff>
        </xdr:from>
        <xdr:to>
          <xdr:col>6</xdr:col>
          <xdr:colOff>371475</xdr:colOff>
          <xdr:row>44</xdr:row>
          <xdr:rowOff>0</xdr:rowOff>
        </xdr:to>
        <xdr:sp macro="" textlink="">
          <xdr:nvSpPr>
            <xdr:cNvPr id="3090" name="Check Box 18" hidden="1">
              <a:extLst>
                <a:ext uri="{63B3BB69-23CF-44E3-9099-C40C66FF867C}">
                  <a14:compatExt spid="_x0000_s3090"/>
                </a:ext>
                <a:ext uri="{FF2B5EF4-FFF2-40B4-BE49-F238E27FC236}">
                  <a16:creationId xmlns:a16="http://schemas.microsoft.com/office/drawing/2014/main" id="{00000000-0008-0000-0200-00001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53</xdr:row>
          <xdr:rowOff>190500</xdr:rowOff>
        </xdr:from>
        <xdr:to>
          <xdr:col>5</xdr:col>
          <xdr:colOff>295275</xdr:colOff>
          <xdr:row>54</xdr:row>
          <xdr:rowOff>161925</xdr:rowOff>
        </xdr:to>
        <xdr:sp macro="" textlink="">
          <xdr:nvSpPr>
            <xdr:cNvPr id="3091" name="Check Box 19" hidden="1">
              <a:extLst>
                <a:ext uri="{63B3BB69-23CF-44E3-9099-C40C66FF867C}">
                  <a14:compatExt spid="_x0000_s3091"/>
                </a:ext>
                <a:ext uri="{FF2B5EF4-FFF2-40B4-BE49-F238E27FC236}">
                  <a16:creationId xmlns:a16="http://schemas.microsoft.com/office/drawing/2014/main" id="{00000000-0008-0000-0200-00001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53</xdr:row>
          <xdr:rowOff>190500</xdr:rowOff>
        </xdr:from>
        <xdr:to>
          <xdr:col>8</xdr:col>
          <xdr:colOff>295275</xdr:colOff>
          <xdr:row>54</xdr:row>
          <xdr:rowOff>161925</xdr:rowOff>
        </xdr:to>
        <xdr:sp macro="" textlink="">
          <xdr:nvSpPr>
            <xdr:cNvPr id="3092" name="Check Box 20" hidden="1">
              <a:extLst>
                <a:ext uri="{63B3BB69-23CF-44E3-9099-C40C66FF867C}">
                  <a14:compatExt spid="_x0000_s3092"/>
                </a:ext>
                <a:ext uri="{FF2B5EF4-FFF2-40B4-BE49-F238E27FC236}">
                  <a16:creationId xmlns:a16="http://schemas.microsoft.com/office/drawing/2014/main" id="{00000000-0008-0000-0200-00001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56</xdr:row>
          <xdr:rowOff>0</xdr:rowOff>
        </xdr:from>
        <xdr:to>
          <xdr:col>5</xdr:col>
          <xdr:colOff>295275</xdr:colOff>
          <xdr:row>56</xdr:row>
          <xdr:rowOff>180975</xdr:rowOff>
        </xdr:to>
        <xdr:sp macro="" textlink="">
          <xdr:nvSpPr>
            <xdr:cNvPr id="3093" name="Check Box 21" hidden="1">
              <a:extLst>
                <a:ext uri="{63B3BB69-23CF-44E3-9099-C40C66FF867C}">
                  <a14:compatExt spid="_x0000_s3093"/>
                </a:ext>
                <a:ext uri="{FF2B5EF4-FFF2-40B4-BE49-F238E27FC236}">
                  <a16:creationId xmlns:a16="http://schemas.microsoft.com/office/drawing/2014/main" id="{00000000-0008-0000-0200-00001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56</xdr:row>
          <xdr:rowOff>0</xdr:rowOff>
        </xdr:from>
        <xdr:to>
          <xdr:col>9</xdr:col>
          <xdr:colOff>295275</xdr:colOff>
          <xdr:row>56</xdr:row>
          <xdr:rowOff>180975</xdr:rowOff>
        </xdr:to>
        <xdr:sp macro="" textlink="">
          <xdr:nvSpPr>
            <xdr:cNvPr id="3094" name="Check Box 22" hidden="1">
              <a:extLst>
                <a:ext uri="{63B3BB69-23CF-44E3-9099-C40C66FF867C}">
                  <a14:compatExt spid="_x0000_s3094"/>
                </a:ext>
                <a:ext uri="{FF2B5EF4-FFF2-40B4-BE49-F238E27FC236}">
                  <a16:creationId xmlns:a16="http://schemas.microsoft.com/office/drawing/2014/main" id="{00000000-0008-0000-0200-00001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58</xdr:row>
          <xdr:rowOff>0</xdr:rowOff>
        </xdr:from>
        <xdr:to>
          <xdr:col>5</xdr:col>
          <xdr:colOff>295275</xdr:colOff>
          <xdr:row>58</xdr:row>
          <xdr:rowOff>180975</xdr:rowOff>
        </xdr:to>
        <xdr:sp macro="" textlink="">
          <xdr:nvSpPr>
            <xdr:cNvPr id="3095" name="Check Box 23" hidden="1">
              <a:extLst>
                <a:ext uri="{63B3BB69-23CF-44E3-9099-C40C66FF867C}">
                  <a14:compatExt spid="_x0000_s3095"/>
                </a:ext>
                <a:ext uri="{FF2B5EF4-FFF2-40B4-BE49-F238E27FC236}">
                  <a16:creationId xmlns:a16="http://schemas.microsoft.com/office/drawing/2014/main" id="{00000000-0008-0000-0200-00001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58</xdr:row>
          <xdr:rowOff>0</xdr:rowOff>
        </xdr:from>
        <xdr:to>
          <xdr:col>9</xdr:col>
          <xdr:colOff>295275</xdr:colOff>
          <xdr:row>58</xdr:row>
          <xdr:rowOff>180975</xdr:rowOff>
        </xdr:to>
        <xdr:sp macro="" textlink="">
          <xdr:nvSpPr>
            <xdr:cNvPr id="3096" name="Check Box 24" hidden="1">
              <a:extLst>
                <a:ext uri="{63B3BB69-23CF-44E3-9099-C40C66FF867C}">
                  <a14:compatExt spid="_x0000_s3096"/>
                </a:ext>
                <a:ext uri="{FF2B5EF4-FFF2-40B4-BE49-F238E27FC236}">
                  <a16:creationId xmlns:a16="http://schemas.microsoft.com/office/drawing/2014/main" id="{00000000-0008-0000-0200-00001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60</xdr:row>
          <xdr:rowOff>0</xdr:rowOff>
        </xdr:from>
        <xdr:to>
          <xdr:col>5</xdr:col>
          <xdr:colOff>295275</xdr:colOff>
          <xdr:row>60</xdr:row>
          <xdr:rowOff>180975</xdr:rowOff>
        </xdr:to>
        <xdr:sp macro="" textlink="">
          <xdr:nvSpPr>
            <xdr:cNvPr id="3097" name="Check Box 25" hidden="1">
              <a:extLst>
                <a:ext uri="{63B3BB69-23CF-44E3-9099-C40C66FF867C}">
                  <a14:compatExt spid="_x0000_s3097"/>
                </a:ext>
                <a:ext uri="{FF2B5EF4-FFF2-40B4-BE49-F238E27FC236}">
                  <a16:creationId xmlns:a16="http://schemas.microsoft.com/office/drawing/2014/main" id="{00000000-0008-0000-0200-00001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60</xdr:row>
          <xdr:rowOff>0</xdr:rowOff>
        </xdr:from>
        <xdr:to>
          <xdr:col>5</xdr:col>
          <xdr:colOff>295275</xdr:colOff>
          <xdr:row>60</xdr:row>
          <xdr:rowOff>180975</xdr:rowOff>
        </xdr:to>
        <xdr:sp macro="" textlink="">
          <xdr:nvSpPr>
            <xdr:cNvPr id="3098" name="Check Box 26" hidden="1">
              <a:extLst>
                <a:ext uri="{63B3BB69-23CF-44E3-9099-C40C66FF867C}">
                  <a14:compatExt spid="_x0000_s3098"/>
                </a:ext>
                <a:ext uri="{FF2B5EF4-FFF2-40B4-BE49-F238E27FC236}">
                  <a16:creationId xmlns:a16="http://schemas.microsoft.com/office/drawing/2014/main" id="{00000000-0008-0000-0200-00001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60</xdr:row>
          <xdr:rowOff>0</xdr:rowOff>
        </xdr:from>
        <xdr:to>
          <xdr:col>5</xdr:col>
          <xdr:colOff>295275</xdr:colOff>
          <xdr:row>60</xdr:row>
          <xdr:rowOff>180975</xdr:rowOff>
        </xdr:to>
        <xdr:sp macro="" textlink="">
          <xdr:nvSpPr>
            <xdr:cNvPr id="3099" name="Check Box 27" hidden="1">
              <a:extLst>
                <a:ext uri="{63B3BB69-23CF-44E3-9099-C40C66FF867C}">
                  <a14:compatExt spid="_x0000_s3099"/>
                </a:ext>
                <a:ext uri="{FF2B5EF4-FFF2-40B4-BE49-F238E27FC236}">
                  <a16:creationId xmlns:a16="http://schemas.microsoft.com/office/drawing/2014/main" id="{00000000-0008-0000-0200-00001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60</xdr:row>
          <xdr:rowOff>0</xdr:rowOff>
        </xdr:from>
        <xdr:to>
          <xdr:col>5</xdr:col>
          <xdr:colOff>295275</xdr:colOff>
          <xdr:row>60</xdr:row>
          <xdr:rowOff>180975</xdr:rowOff>
        </xdr:to>
        <xdr:sp macro="" textlink="">
          <xdr:nvSpPr>
            <xdr:cNvPr id="3100" name="Check Box 28" hidden="1">
              <a:extLst>
                <a:ext uri="{63B3BB69-23CF-44E3-9099-C40C66FF867C}">
                  <a14:compatExt spid="_x0000_s3100"/>
                </a:ext>
                <a:ext uri="{FF2B5EF4-FFF2-40B4-BE49-F238E27FC236}">
                  <a16:creationId xmlns:a16="http://schemas.microsoft.com/office/drawing/2014/main" id="{00000000-0008-0000-0200-00001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61</xdr:row>
          <xdr:rowOff>0</xdr:rowOff>
        </xdr:from>
        <xdr:to>
          <xdr:col>5</xdr:col>
          <xdr:colOff>295275</xdr:colOff>
          <xdr:row>61</xdr:row>
          <xdr:rowOff>180975</xdr:rowOff>
        </xdr:to>
        <xdr:sp macro="" textlink="">
          <xdr:nvSpPr>
            <xdr:cNvPr id="3101" name="Check Box 29" hidden="1">
              <a:extLst>
                <a:ext uri="{63B3BB69-23CF-44E3-9099-C40C66FF867C}">
                  <a14:compatExt spid="_x0000_s3101"/>
                </a:ext>
                <a:ext uri="{FF2B5EF4-FFF2-40B4-BE49-F238E27FC236}">
                  <a16:creationId xmlns:a16="http://schemas.microsoft.com/office/drawing/2014/main" id="{00000000-0008-0000-0200-00001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62</xdr:row>
          <xdr:rowOff>0</xdr:rowOff>
        </xdr:from>
        <xdr:to>
          <xdr:col>5</xdr:col>
          <xdr:colOff>295275</xdr:colOff>
          <xdr:row>62</xdr:row>
          <xdr:rowOff>180975</xdr:rowOff>
        </xdr:to>
        <xdr:sp macro="" textlink="">
          <xdr:nvSpPr>
            <xdr:cNvPr id="3102" name="Check Box 30" hidden="1">
              <a:extLst>
                <a:ext uri="{63B3BB69-23CF-44E3-9099-C40C66FF867C}">
                  <a14:compatExt spid="_x0000_s3102"/>
                </a:ext>
                <a:ext uri="{FF2B5EF4-FFF2-40B4-BE49-F238E27FC236}">
                  <a16:creationId xmlns:a16="http://schemas.microsoft.com/office/drawing/2014/main" id="{00000000-0008-0000-0200-00001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92.168.3.2\Laporan%20Kredit\Surat%20Pernyataan\Analisa\Freddy%202021\ANALISA%20KREDIT%20&amp;%20SCORING%20KECIL%2050jt%20sd%201%20Milyard.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s>
</file>

<file path=xl/worksheets/_rels/sheet10.xml.rels><?xml version="1.0" encoding="UTF-8" standalone="yes"?>
<Relationships xmlns="http://schemas.openxmlformats.org/package/2006/relationships"><Relationship Id="rId8" Type="http://schemas.openxmlformats.org/officeDocument/2006/relationships/ctrlProp" Target="../ctrlProps/ctrlProp185.xml"/><Relationship Id="rId13" Type="http://schemas.openxmlformats.org/officeDocument/2006/relationships/ctrlProp" Target="../ctrlProps/ctrlProp190.xml"/><Relationship Id="rId18" Type="http://schemas.openxmlformats.org/officeDocument/2006/relationships/ctrlProp" Target="../ctrlProps/ctrlProp195.xml"/><Relationship Id="rId26" Type="http://schemas.openxmlformats.org/officeDocument/2006/relationships/ctrlProp" Target="../ctrlProps/ctrlProp203.xml"/><Relationship Id="rId3" Type="http://schemas.openxmlformats.org/officeDocument/2006/relationships/vmlDrawing" Target="../drawings/vmlDrawing7.vml"/><Relationship Id="rId21" Type="http://schemas.openxmlformats.org/officeDocument/2006/relationships/ctrlProp" Target="../ctrlProps/ctrlProp198.xml"/><Relationship Id="rId7" Type="http://schemas.openxmlformats.org/officeDocument/2006/relationships/ctrlProp" Target="../ctrlProps/ctrlProp184.xml"/><Relationship Id="rId12" Type="http://schemas.openxmlformats.org/officeDocument/2006/relationships/ctrlProp" Target="../ctrlProps/ctrlProp189.xml"/><Relationship Id="rId17" Type="http://schemas.openxmlformats.org/officeDocument/2006/relationships/ctrlProp" Target="../ctrlProps/ctrlProp194.xml"/><Relationship Id="rId25" Type="http://schemas.openxmlformats.org/officeDocument/2006/relationships/ctrlProp" Target="../ctrlProps/ctrlProp202.xml"/><Relationship Id="rId33" Type="http://schemas.openxmlformats.org/officeDocument/2006/relationships/ctrlProp" Target="../ctrlProps/ctrlProp210.xml"/><Relationship Id="rId2" Type="http://schemas.openxmlformats.org/officeDocument/2006/relationships/drawing" Target="../drawings/drawing7.xml"/><Relationship Id="rId16" Type="http://schemas.openxmlformats.org/officeDocument/2006/relationships/ctrlProp" Target="../ctrlProps/ctrlProp193.xml"/><Relationship Id="rId20" Type="http://schemas.openxmlformats.org/officeDocument/2006/relationships/ctrlProp" Target="../ctrlProps/ctrlProp197.xml"/><Relationship Id="rId29" Type="http://schemas.openxmlformats.org/officeDocument/2006/relationships/ctrlProp" Target="../ctrlProps/ctrlProp206.xml"/><Relationship Id="rId1" Type="http://schemas.openxmlformats.org/officeDocument/2006/relationships/printerSettings" Target="../printerSettings/printerSettings10.bin"/><Relationship Id="rId6" Type="http://schemas.openxmlformats.org/officeDocument/2006/relationships/ctrlProp" Target="../ctrlProps/ctrlProp183.xml"/><Relationship Id="rId11" Type="http://schemas.openxmlformats.org/officeDocument/2006/relationships/ctrlProp" Target="../ctrlProps/ctrlProp188.xml"/><Relationship Id="rId24" Type="http://schemas.openxmlformats.org/officeDocument/2006/relationships/ctrlProp" Target="../ctrlProps/ctrlProp201.xml"/><Relationship Id="rId32" Type="http://schemas.openxmlformats.org/officeDocument/2006/relationships/ctrlProp" Target="../ctrlProps/ctrlProp209.xml"/><Relationship Id="rId5" Type="http://schemas.openxmlformats.org/officeDocument/2006/relationships/ctrlProp" Target="../ctrlProps/ctrlProp182.xml"/><Relationship Id="rId15" Type="http://schemas.openxmlformats.org/officeDocument/2006/relationships/ctrlProp" Target="../ctrlProps/ctrlProp192.xml"/><Relationship Id="rId23" Type="http://schemas.openxmlformats.org/officeDocument/2006/relationships/ctrlProp" Target="../ctrlProps/ctrlProp200.xml"/><Relationship Id="rId28" Type="http://schemas.openxmlformats.org/officeDocument/2006/relationships/ctrlProp" Target="../ctrlProps/ctrlProp205.xml"/><Relationship Id="rId10" Type="http://schemas.openxmlformats.org/officeDocument/2006/relationships/ctrlProp" Target="../ctrlProps/ctrlProp187.xml"/><Relationship Id="rId19" Type="http://schemas.openxmlformats.org/officeDocument/2006/relationships/ctrlProp" Target="../ctrlProps/ctrlProp196.xml"/><Relationship Id="rId31" Type="http://schemas.openxmlformats.org/officeDocument/2006/relationships/ctrlProp" Target="../ctrlProps/ctrlProp208.xml"/><Relationship Id="rId4" Type="http://schemas.openxmlformats.org/officeDocument/2006/relationships/ctrlProp" Target="../ctrlProps/ctrlProp181.xml"/><Relationship Id="rId9" Type="http://schemas.openxmlformats.org/officeDocument/2006/relationships/ctrlProp" Target="../ctrlProps/ctrlProp186.xml"/><Relationship Id="rId14" Type="http://schemas.openxmlformats.org/officeDocument/2006/relationships/ctrlProp" Target="../ctrlProps/ctrlProp191.xml"/><Relationship Id="rId22" Type="http://schemas.openxmlformats.org/officeDocument/2006/relationships/ctrlProp" Target="../ctrlProps/ctrlProp199.xml"/><Relationship Id="rId27" Type="http://schemas.openxmlformats.org/officeDocument/2006/relationships/ctrlProp" Target="../ctrlProps/ctrlProp204.xml"/><Relationship Id="rId30" Type="http://schemas.openxmlformats.org/officeDocument/2006/relationships/ctrlProp" Target="../ctrlProps/ctrlProp207.xml"/></Relationships>
</file>

<file path=xl/worksheets/_rels/sheet11.xml.rels><?xml version="1.0" encoding="UTF-8" standalone="yes"?>
<Relationships xmlns="http://schemas.openxmlformats.org/package/2006/relationships"><Relationship Id="rId8" Type="http://schemas.openxmlformats.org/officeDocument/2006/relationships/ctrlProp" Target="../ctrlProps/ctrlProp215.xml"/><Relationship Id="rId13" Type="http://schemas.openxmlformats.org/officeDocument/2006/relationships/ctrlProp" Target="../ctrlProps/ctrlProp220.xml"/><Relationship Id="rId18" Type="http://schemas.openxmlformats.org/officeDocument/2006/relationships/ctrlProp" Target="../ctrlProps/ctrlProp225.xml"/><Relationship Id="rId26" Type="http://schemas.openxmlformats.org/officeDocument/2006/relationships/ctrlProp" Target="../ctrlProps/ctrlProp233.xml"/><Relationship Id="rId3" Type="http://schemas.openxmlformats.org/officeDocument/2006/relationships/vmlDrawing" Target="../drawings/vmlDrawing8.vml"/><Relationship Id="rId21" Type="http://schemas.openxmlformats.org/officeDocument/2006/relationships/ctrlProp" Target="../ctrlProps/ctrlProp228.xml"/><Relationship Id="rId7" Type="http://schemas.openxmlformats.org/officeDocument/2006/relationships/ctrlProp" Target="../ctrlProps/ctrlProp214.xml"/><Relationship Id="rId12" Type="http://schemas.openxmlformats.org/officeDocument/2006/relationships/ctrlProp" Target="../ctrlProps/ctrlProp219.xml"/><Relationship Id="rId17" Type="http://schemas.openxmlformats.org/officeDocument/2006/relationships/ctrlProp" Target="../ctrlProps/ctrlProp224.xml"/><Relationship Id="rId25" Type="http://schemas.openxmlformats.org/officeDocument/2006/relationships/ctrlProp" Target="../ctrlProps/ctrlProp232.xml"/><Relationship Id="rId33" Type="http://schemas.openxmlformats.org/officeDocument/2006/relationships/ctrlProp" Target="../ctrlProps/ctrlProp240.xml"/><Relationship Id="rId2" Type="http://schemas.openxmlformats.org/officeDocument/2006/relationships/drawing" Target="../drawings/drawing8.xml"/><Relationship Id="rId16" Type="http://schemas.openxmlformats.org/officeDocument/2006/relationships/ctrlProp" Target="../ctrlProps/ctrlProp223.xml"/><Relationship Id="rId20" Type="http://schemas.openxmlformats.org/officeDocument/2006/relationships/ctrlProp" Target="../ctrlProps/ctrlProp227.xml"/><Relationship Id="rId29" Type="http://schemas.openxmlformats.org/officeDocument/2006/relationships/ctrlProp" Target="../ctrlProps/ctrlProp236.xml"/><Relationship Id="rId1" Type="http://schemas.openxmlformats.org/officeDocument/2006/relationships/printerSettings" Target="../printerSettings/printerSettings11.bin"/><Relationship Id="rId6" Type="http://schemas.openxmlformats.org/officeDocument/2006/relationships/ctrlProp" Target="../ctrlProps/ctrlProp213.xml"/><Relationship Id="rId11" Type="http://schemas.openxmlformats.org/officeDocument/2006/relationships/ctrlProp" Target="../ctrlProps/ctrlProp218.xml"/><Relationship Id="rId24" Type="http://schemas.openxmlformats.org/officeDocument/2006/relationships/ctrlProp" Target="../ctrlProps/ctrlProp231.xml"/><Relationship Id="rId32" Type="http://schemas.openxmlformats.org/officeDocument/2006/relationships/ctrlProp" Target="../ctrlProps/ctrlProp239.xml"/><Relationship Id="rId5" Type="http://schemas.openxmlformats.org/officeDocument/2006/relationships/ctrlProp" Target="../ctrlProps/ctrlProp212.xml"/><Relationship Id="rId15" Type="http://schemas.openxmlformats.org/officeDocument/2006/relationships/ctrlProp" Target="../ctrlProps/ctrlProp222.xml"/><Relationship Id="rId23" Type="http://schemas.openxmlformats.org/officeDocument/2006/relationships/ctrlProp" Target="../ctrlProps/ctrlProp230.xml"/><Relationship Id="rId28" Type="http://schemas.openxmlformats.org/officeDocument/2006/relationships/ctrlProp" Target="../ctrlProps/ctrlProp235.xml"/><Relationship Id="rId10" Type="http://schemas.openxmlformats.org/officeDocument/2006/relationships/ctrlProp" Target="../ctrlProps/ctrlProp217.xml"/><Relationship Id="rId19" Type="http://schemas.openxmlformats.org/officeDocument/2006/relationships/ctrlProp" Target="../ctrlProps/ctrlProp226.xml"/><Relationship Id="rId31" Type="http://schemas.openxmlformats.org/officeDocument/2006/relationships/ctrlProp" Target="../ctrlProps/ctrlProp238.xml"/><Relationship Id="rId4" Type="http://schemas.openxmlformats.org/officeDocument/2006/relationships/ctrlProp" Target="../ctrlProps/ctrlProp211.xml"/><Relationship Id="rId9" Type="http://schemas.openxmlformats.org/officeDocument/2006/relationships/ctrlProp" Target="../ctrlProps/ctrlProp216.xml"/><Relationship Id="rId14" Type="http://schemas.openxmlformats.org/officeDocument/2006/relationships/ctrlProp" Target="../ctrlProps/ctrlProp221.xml"/><Relationship Id="rId22" Type="http://schemas.openxmlformats.org/officeDocument/2006/relationships/ctrlProp" Target="../ctrlProps/ctrlProp229.xml"/><Relationship Id="rId27" Type="http://schemas.openxmlformats.org/officeDocument/2006/relationships/ctrlProp" Target="../ctrlProps/ctrlProp234.xml"/><Relationship Id="rId30" Type="http://schemas.openxmlformats.org/officeDocument/2006/relationships/ctrlProp" Target="../ctrlProps/ctrlProp237.xml"/></Relationships>
</file>

<file path=xl/worksheets/_rels/sheet12.xml.rels><?xml version="1.0" encoding="UTF-8" standalone="yes"?>
<Relationships xmlns="http://schemas.openxmlformats.org/package/2006/relationships"><Relationship Id="rId8" Type="http://schemas.openxmlformats.org/officeDocument/2006/relationships/ctrlProp" Target="../ctrlProps/ctrlProp245.xml"/><Relationship Id="rId13" Type="http://schemas.openxmlformats.org/officeDocument/2006/relationships/ctrlProp" Target="../ctrlProps/ctrlProp250.xml"/><Relationship Id="rId18" Type="http://schemas.openxmlformats.org/officeDocument/2006/relationships/ctrlProp" Target="../ctrlProps/ctrlProp255.xml"/><Relationship Id="rId26" Type="http://schemas.openxmlformats.org/officeDocument/2006/relationships/ctrlProp" Target="../ctrlProps/ctrlProp263.xml"/><Relationship Id="rId3" Type="http://schemas.openxmlformats.org/officeDocument/2006/relationships/vmlDrawing" Target="../drawings/vmlDrawing9.vml"/><Relationship Id="rId21" Type="http://schemas.openxmlformats.org/officeDocument/2006/relationships/ctrlProp" Target="../ctrlProps/ctrlProp258.xml"/><Relationship Id="rId7" Type="http://schemas.openxmlformats.org/officeDocument/2006/relationships/ctrlProp" Target="../ctrlProps/ctrlProp244.xml"/><Relationship Id="rId12" Type="http://schemas.openxmlformats.org/officeDocument/2006/relationships/ctrlProp" Target="../ctrlProps/ctrlProp249.xml"/><Relationship Id="rId17" Type="http://schemas.openxmlformats.org/officeDocument/2006/relationships/ctrlProp" Target="../ctrlProps/ctrlProp254.xml"/><Relationship Id="rId25" Type="http://schemas.openxmlformats.org/officeDocument/2006/relationships/ctrlProp" Target="../ctrlProps/ctrlProp262.xml"/><Relationship Id="rId33" Type="http://schemas.openxmlformats.org/officeDocument/2006/relationships/ctrlProp" Target="../ctrlProps/ctrlProp270.xml"/><Relationship Id="rId2" Type="http://schemas.openxmlformats.org/officeDocument/2006/relationships/drawing" Target="../drawings/drawing9.xml"/><Relationship Id="rId16" Type="http://schemas.openxmlformats.org/officeDocument/2006/relationships/ctrlProp" Target="../ctrlProps/ctrlProp253.xml"/><Relationship Id="rId20" Type="http://schemas.openxmlformats.org/officeDocument/2006/relationships/ctrlProp" Target="../ctrlProps/ctrlProp257.xml"/><Relationship Id="rId29" Type="http://schemas.openxmlformats.org/officeDocument/2006/relationships/ctrlProp" Target="../ctrlProps/ctrlProp266.xml"/><Relationship Id="rId1" Type="http://schemas.openxmlformats.org/officeDocument/2006/relationships/printerSettings" Target="../printerSettings/printerSettings12.bin"/><Relationship Id="rId6" Type="http://schemas.openxmlformats.org/officeDocument/2006/relationships/ctrlProp" Target="../ctrlProps/ctrlProp243.xml"/><Relationship Id="rId11" Type="http://schemas.openxmlformats.org/officeDocument/2006/relationships/ctrlProp" Target="../ctrlProps/ctrlProp248.xml"/><Relationship Id="rId24" Type="http://schemas.openxmlformats.org/officeDocument/2006/relationships/ctrlProp" Target="../ctrlProps/ctrlProp261.xml"/><Relationship Id="rId32" Type="http://schemas.openxmlformats.org/officeDocument/2006/relationships/ctrlProp" Target="../ctrlProps/ctrlProp269.xml"/><Relationship Id="rId5" Type="http://schemas.openxmlformats.org/officeDocument/2006/relationships/ctrlProp" Target="../ctrlProps/ctrlProp242.xml"/><Relationship Id="rId15" Type="http://schemas.openxmlformats.org/officeDocument/2006/relationships/ctrlProp" Target="../ctrlProps/ctrlProp252.xml"/><Relationship Id="rId23" Type="http://schemas.openxmlformats.org/officeDocument/2006/relationships/ctrlProp" Target="../ctrlProps/ctrlProp260.xml"/><Relationship Id="rId28" Type="http://schemas.openxmlformats.org/officeDocument/2006/relationships/ctrlProp" Target="../ctrlProps/ctrlProp265.xml"/><Relationship Id="rId10" Type="http://schemas.openxmlformats.org/officeDocument/2006/relationships/ctrlProp" Target="../ctrlProps/ctrlProp247.xml"/><Relationship Id="rId19" Type="http://schemas.openxmlformats.org/officeDocument/2006/relationships/ctrlProp" Target="../ctrlProps/ctrlProp256.xml"/><Relationship Id="rId31" Type="http://schemas.openxmlformats.org/officeDocument/2006/relationships/ctrlProp" Target="../ctrlProps/ctrlProp268.xml"/><Relationship Id="rId4" Type="http://schemas.openxmlformats.org/officeDocument/2006/relationships/ctrlProp" Target="../ctrlProps/ctrlProp241.xml"/><Relationship Id="rId9" Type="http://schemas.openxmlformats.org/officeDocument/2006/relationships/ctrlProp" Target="../ctrlProps/ctrlProp246.xml"/><Relationship Id="rId14" Type="http://schemas.openxmlformats.org/officeDocument/2006/relationships/ctrlProp" Target="../ctrlProps/ctrlProp251.xml"/><Relationship Id="rId22" Type="http://schemas.openxmlformats.org/officeDocument/2006/relationships/ctrlProp" Target="../ctrlProps/ctrlProp259.xml"/><Relationship Id="rId27" Type="http://schemas.openxmlformats.org/officeDocument/2006/relationships/ctrlProp" Target="../ctrlProps/ctrlProp264.xml"/><Relationship Id="rId30" Type="http://schemas.openxmlformats.org/officeDocument/2006/relationships/ctrlProp" Target="../ctrlProps/ctrlProp267.xml"/></Relationships>
</file>

<file path=xl/worksheets/_rels/sheet13.xml.rels><?xml version="1.0" encoding="UTF-8" standalone="yes"?>
<Relationships xmlns="http://schemas.openxmlformats.org/package/2006/relationships"><Relationship Id="rId8" Type="http://schemas.openxmlformats.org/officeDocument/2006/relationships/ctrlProp" Target="../ctrlProps/ctrlProp275.xml"/><Relationship Id="rId13" Type="http://schemas.openxmlformats.org/officeDocument/2006/relationships/ctrlProp" Target="../ctrlProps/ctrlProp280.xml"/><Relationship Id="rId18" Type="http://schemas.openxmlformats.org/officeDocument/2006/relationships/ctrlProp" Target="../ctrlProps/ctrlProp285.xml"/><Relationship Id="rId26" Type="http://schemas.openxmlformats.org/officeDocument/2006/relationships/ctrlProp" Target="../ctrlProps/ctrlProp293.xml"/><Relationship Id="rId3" Type="http://schemas.openxmlformats.org/officeDocument/2006/relationships/vmlDrawing" Target="../drawings/vmlDrawing10.vml"/><Relationship Id="rId21" Type="http://schemas.openxmlformats.org/officeDocument/2006/relationships/ctrlProp" Target="../ctrlProps/ctrlProp288.xml"/><Relationship Id="rId7" Type="http://schemas.openxmlformats.org/officeDocument/2006/relationships/ctrlProp" Target="../ctrlProps/ctrlProp274.xml"/><Relationship Id="rId12" Type="http://schemas.openxmlformats.org/officeDocument/2006/relationships/ctrlProp" Target="../ctrlProps/ctrlProp279.xml"/><Relationship Id="rId17" Type="http://schemas.openxmlformats.org/officeDocument/2006/relationships/ctrlProp" Target="../ctrlProps/ctrlProp284.xml"/><Relationship Id="rId25" Type="http://schemas.openxmlformats.org/officeDocument/2006/relationships/ctrlProp" Target="../ctrlProps/ctrlProp292.xml"/><Relationship Id="rId33" Type="http://schemas.openxmlformats.org/officeDocument/2006/relationships/ctrlProp" Target="../ctrlProps/ctrlProp300.xml"/><Relationship Id="rId2" Type="http://schemas.openxmlformats.org/officeDocument/2006/relationships/drawing" Target="../drawings/drawing10.xml"/><Relationship Id="rId16" Type="http://schemas.openxmlformats.org/officeDocument/2006/relationships/ctrlProp" Target="../ctrlProps/ctrlProp283.xml"/><Relationship Id="rId20" Type="http://schemas.openxmlformats.org/officeDocument/2006/relationships/ctrlProp" Target="../ctrlProps/ctrlProp287.xml"/><Relationship Id="rId29" Type="http://schemas.openxmlformats.org/officeDocument/2006/relationships/ctrlProp" Target="../ctrlProps/ctrlProp296.xml"/><Relationship Id="rId1" Type="http://schemas.openxmlformats.org/officeDocument/2006/relationships/printerSettings" Target="../printerSettings/printerSettings13.bin"/><Relationship Id="rId6" Type="http://schemas.openxmlformats.org/officeDocument/2006/relationships/ctrlProp" Target="../ctrlProps/ctrlProp273.xml"/><Relationship Id="rId11" Type="http://schemas.openxmlformats.org/officeDocument/2006/relationships/ctrlProp" Target="../ctrlProps/ctrlProp278.xml"/><Relationship Id="rId24" Type="http://schemas.openxmlformats.org/officeDocument/2006/relationships/ctrlProp" Target="../ctrlProps/ctrlProp291.xml"/><Relationship Id="rId32" Type="http://schemas.openxmlformats.org/officeDocument/2006/relationships/ctrlProp" Target="../ctrlProps/ctrlProp299.xml"/><Relationship Id="rId5" Type="http://schemas.openxmlformats.org/officeDocument/2006/relationships/ctrlProp" Target="../ctrlProps/ctrlProp272.xml"/><Relationship Id="rId15" Type="http://schemas.openxmlformats.org/officeDocument/2006/relationships/ctrlProp" Target="../ctrlProps/ctrlProp282.xml"/><Relationship Id="rId23" Type="http://schemas.openxmlformats.org/officeDocument/2006/relationships/ctrlProp" Target="../ctrlProps/ctrlProp290.xml"/><Relationship Id="rId28" Type="http://schemas.openxmlformats.org/officeDocument/2006/relationships/ctrlProp" Target="../ctrlProps/ctrlProp295.xml"/><Relationship Id="rId10" Type="http://schemas.openxmlformats.org/officeDocument/2006/relationships/ctrlProp" Target="../ctrlProps/ctrlProp277.xml"/><Relationship Id="rId19" Type="http://schemas.openxmlformats.org/officeDocument/2006/relationships/ctrlProp" Target="../ctrlProps/ctrlProp286.xml"/><Relationship Id="rId31" Type="http://schemas.openxmlformats.org/officeDocument/2006/relationships/ctrlProp" Target="../ctrlProps/ctrlProp298.xml"/><Relationship Id="rId4" Type="http://schemas.openxmlformats.org/officeDocument/2006/relationships/ctrlProp" Target="../ctrlProps/ctrlProp271.xml"/><Relationship Id="rId9" Type="http://schemas.openxmlformats.org/officeDocument/2006/relationships/ctrlProp" Target="../ctrlProps/ctrlProp276.xml"/><Relationship Id="rId14" Type="http://schemas.openxmlformats.org/officeDocument/2006/relationships/ctrlProp" Target="../ctrlProps/ctrlProp281.xml"/><Relationship Id="rId22" Type="http://schemas.openxmlformats.org/officeDocument/2006/relationships/ctrlProp" Target="../ctrlProps/ctrlProp289.xml"/><Relationship Id="rId27" Type="http://schemas.openxmlformats.org/officeDocument/2006/relationships/ctrlProp" Target="../ctrlProps/ctrlProp294.xml"/><Relationship Id="rId30" Type="http://schemas.openxmlformats.org/officeDocument/2006/relationships/ctrlProp" Target="../ctrlProps/ctrlProp297.xml"/></Relationships>
</file>

<file path=xl/worksheets/_rels/sheet14.xml.rels><?xml version="1.0" encoding="UTF-8" standalone="yes"?>
<Relationships xmlns="http://schemas.openxmlformats.org/package/2006/relationships"><Relationship Id="rId8" Type="http://schemas.openxmlformats.org/officeDocument/2006/relationships/ctrlProp" Target="../ctrlProps/ctrlProp305.xml"/><Relationship Id="rId13" Type="http://schemas.openxmlformats.org/officeDocument/2006/relationships/ctrlProp" Target="../ctrlProps/ctrlProp310.xml"/><Relationship Id="rId18" Type="http://schemas.openxmlformats.org/officeDocument/2006/relationships/ctrlProp" Target="../ctrlProps/ctrlProp315.xml"/><Relationship Id="rId26" Type="http://schemas.openxmlformats.org/officeDocument/2006/relationships/ctrlProp" Target="../ctrlProps/ctrlProp323.xml"/><Relationship Id="rId3" Type="http://schemas.openxmlformats.org/officeDocument/2006/relationships/vmlDrawing" Target="../drawings/vmlDrawing11.vml"/><Relationship Id="rId21" Type="http://schemas.openxmlformats.org/officeDocument/2006/relationships/ctrlProp" Target="../ctrlProps/ctrlProp318.xml"/><Relationship Id="rId7" Type="http://schemas.openxmlformats.org/officeDocument/2006/relationships/ctrlProp" Target="../ctrlProps/ctrlProp304.xml"/><Relationship Id="rId12" Type="http://schemas.openxmlformats.org/officeDocument/2006/relationships/ctrlProp" Target="../ctrlProps/ctrlProp309.xml"/><Relationship Id="rId17" Type="http://schemas.openxmlformats.org/officeDocument/2006/relationships/ctrlProp" Target="../ctrlProps/ctrlProp314.xml"/><Relationship Id="rId25" Type="http://schemas.openxmlformats.org/officeDocument/2006/relationships/ctrlProp" Target="../ctrlProps/ctrlProp322.xml"/><Relationship Id="rId33" Type="http://schemas.openxmlformats.org/officeDocument/2006/relationships/ctrlProp" Target="../ctrlProps/ctrlProp330.xml"/><Relationship Id="rId2" Type="http://schemas.openxmlformats.org/officeDocument/2006/relationships/drawing" Target="../drawings/drawing11.xml"/><Relationship Id="rId16" Type="http://schemas.openxmlformats.org/officeDocument/2006/relationships/ctrlProp" Target="../ctrlProps/ctrlProp313.xml"/><Relationship Id="rId20" Type="http://schemas.openxmlformats.org/officeDocument/2006/relationships/ctrlProp" Target="../ctrlProps/ctrlProp317.xml"/><Relationship Id="rId29" Type="http://schemas.openxmlformats.org/officeDocument/2006/relationships/ctrlProp" Target="../ctrlProps/ctrlProp326.xml"/><Relationship Id="rId1" Type="http://schemas.openxmlformats.org/officeDocument/2006/relationships/printerSettings" Target="../printerSettings/printerSettings14.bin"/><Relationship Id="rId6" Type="http://schemas.openxmlformats.org/officeDocument/2006/relationships/ctrlProp" Target="../ctrlProps/ctrlProp303.xml"/><Relationship Id="rId11" Type="http://schemas.openxmlformats.org/officeDocument/2006/relationships/ctrlProp" Target="../ctrlProps/ctrlProp308.xml"/><Relationship Id="rId24" Type="http://schemas.openxmlformats.org/officeDocument/2006/relationships/ctrlProp" Target="../ctrlProps/ctrlProp321.xml"/><Relationship Id="rId32" Type="http://schemas.openxmlformats.org/officeDocument/2006/relationships/ctrlProp" Target="../ctrlProps/ctrlProp329.xml"/><Relationship Id="rId5" Type="http://schemas.openxmlformats.org/officeDocument/2006/relationships/ctrlProp" Target="../ctrlProps/ctrlProp302.xml"/><Relationship Id="rId15" Type="http://schemas.openxmlformats.org/officeDocument/2006/relationships/ctrlProp" Target="../ctrlProps/ctrlProp312.xml"/><Relationship Id="rId23" Type="http://schemas.openxmlformats.org/officeDocument/2006/relationships/ctrlProp" Target="../ctrlProps/ctrlProp320.xml"/><Relationship Id="rId28" Type="http://schemas.openxmlformats.org/officeDocument/2006/relationships/ctrlProp" Target="../ctrlProps/ctrlProp325.xml"/><Relationship Id="rId10" Type="http://schemas.openxmlformats.org/officeDocument/2006/relationships/ctrlProp" Target="../ctrlProps/ctrlProp307.xml"/><Relationship Id="rId19" Type="http://schemas.openxmlformats.org/officeDocument/2006/relationships/ctrlProp" Target="../ctrlProps/ctrlProp316.xml"/><Relationship Id="rId31" Type="http://schemas.openxmlformats.org/officeDocument/2006/relationships/ctrlProp" Target="../ctrlProps/ctrlProp328.xml"/><Relationship Id="rId4" Type="http://schemas.openxmlformats.org/officeDocument/2006/relationships/ctrlProp" Target="../ctrlProps/ctrlProp301.xml"/><Relationship Id="rId9" Type="http://schemas.openxmlformats.org/officeDocument/2006/relationships/ctrlProp" Target="../ctrlProps/ctrlProp306.xml"/><Relationship Id="rId14" Type="http://schemas.openxmlformats.org/officeDocument/2006/relationships/ctrlProp" Target="../ctrlProps/ctrlProp311.xml"/><Relationship Id="rId22" Type="http://schemas.openxmlformats.org/officeDocument/2006/relationships/ctrlProp" Target="../ctrlProps/ctrlProp319.xml"/><Relationship Id="rId27" Type="http://schemas.openxmlformats.org/officeDocument/2006/relationships/ctrlProp" Target="../ctrlProps/ctrlProp324.xml"/><Relationship Id="rId30" Type="http://schemas.openxmlformats.org/officeDocument/2006/relationships/ctrlProp" Target="../ctrlProps/ctrlProp327.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35.xml"/><Relationship Id="rId13" Type="http://schemas.openxmlformats.org/officeDocument/2006/relationships/ctrlProp" Target="../ctrlProps/ctrlProp40.xml"/><Relationship Id="rId18" Type="http://schemas.openxmlformats.org/officeDocument/2006/relationships/ctrlProp" Target="../ctrlProps/ctrlProp45.xml"/><Relationship Id="rId26" Type="http://schemas.openxmlformats.org/officeDocument/2006/relationships/ctrlProp" Target="../ctrlProps/ctrlProp53.xml"/><Relationship Id="rId3" Type="http://schemas.openxmlformats.org/officeDocument/2006/relationships/vmlDrawing" Target="../drawings/vmlDrawing2.vml"/><Relationship Id="rId21" Type="http://schemas.openxmlformats.org/officeDocument/2006/relationships/ctrlProp" Target="../ctrlProps/ctrlProp48.xml"/><Relationship Id="rId7" Type="http://schemas.openxmlformats.org/officeDocument/2006/relationships/ctrlProp" Target="../ctrlProps/ctrlProp34.xml"/><Relationship Id="rId12" Type="http://schemas.openxmlformats.org/officeDocument/2006/relationships/ctrlProp" Target="../ctrlProps/ctrlProp39.xml"/><Relationship Id="rId17" Type="http://schemas.openxmlformats.org/officeDocument/2006/relationships/ctrlProp" Target="../ctrlProps/ctrlProp44.xml"/><Relationship Id="rId25" Type="http://schemas.openxmlformats.org/officeDocument/2006/relationships/ctrlProp" Target="../ctrlProps/ctrlProp52.xml"/><Relationship Id="rId33" Type="http://schemas.openxmlformats.org/officeDocument/2006/relationships/ctrlProp" Target="../ctrlProps/ctrlProp60.xml"/><Relationship Id="rId2" Type="http://schemas.openxmlformats.org/officeDocument/2006/relationships/drawing" Target="../drawings/drawing2.xml"/><Relationship Id="rId16" Type="http://schemas.openxmlformats.org/officeDocument/2006/relationships/ctrlProp" Target="../ctrlProps/ctrlProp43.xml"/><Relationship Id="rId20" Type="http://schemas.openxmlformats.org/officeDocument/2006/relationships/ctrlProp" Target="../ctrlProps/ctrlProp47.xml"/><Relationship Id="rId29" Type="http://schemas.openxmlformats.org/officeDocument/2006/relationships/ctrlProp" Target="../ctrlProps/ctrlProp56.xml"/><Relationship Id="rId1" Type="http://schemas.openxmlformats.org/officeDocument/2006/relationships/printerSettings" Target="../printerSettings/printerSettings5.bin"/><Relationship Id="rId6" Type="http://schemas.openxmlformats.org/officeDocument/2006/relationships/ctrlProp" Target="../ctrlProps/ctrlProp33.xml"/><Relationship Id="rId11" Type="http://schemas.openxmlformats.org/officeDocument/2006/relationships/ctrlProp" Target="../ctrlProps/ctrlProp38.xml"/><Relationship Id="rId24" Type="http://schemas.openxmlformats.org/officeDocument/2006/relationships/ctrlProp" Target="../ctrlProps/ctrlProp51.xml"/><Relationship Id="rId32" Type="http://schemas.openxmlformats.org/officeDocument/2006/relationships/ctrlProp" Target="../ctrlProps/ctrlProp59.xml"/><Relationship Id="rId5" Type="http://schemas.openxmlformats.org/officeDocument/2006/relationships/ctrlProp" Target="../ctrlProps/ctrlProp32.xml"/><Relationship Id="rId15" Type="http://schemas.openxmlformats.org/officeDocument/2006/relationships/ctrlProp" Target="../ctrlProps/ctrlProp42.xml"/><Relationship Id="rId23" Type="http://schemas.openxmlformats.org/officeDocument/2006/relationships/ctrlProp" Target="../ctrlProps/ctrlProp50.xml"/><Relationship Id="rId28" Type="http://schemas.openxmlformats.org/officeDocument/2006/relationships/ctrlProp" Target="../ctrlProps/ctrlProp55.xml"/><Relationship Id="rId10" Type="http://schemas.openxmlformats.org/officeDocument/2006/relationships/ctrlProp" Target="../ctrlProps/ctrlProp37.xml"/><Relationship Id="rId19" Type="http://schemas.openxmlformats.org/officeDocument/2006/relationships/ctrlProp" Target="../ctrlProps/ctrlProp46.xml"/><Relationship Id="rId31" Type="http://schemas.openxmlformats.org/officeDocument/2006/relationships/ctrlProp" Target="../ctrlProps/ctrlProp58.xml"/><Relationship Id="rId4" Type="http://schemas.openxmlformats.org/officeDocument/2006/relationships/ctrlProp" Target="../ctrlProps/ctrlProp31.xml"/><Relationship Id="rId9" Type="http://schemas.openxmlformats.org/officeDocument/2006/relationships/ctrlProp" Target="../ctrlProps/ctrlProp36.xml"/><Relationship Id="rId14" Type="http://schemas.openxmlformats.org/officeDocument/2006/relationships/ctrlProp" Target="../ctrlProps/ctrlProp41.xml"/><Relationship Id="rId22" Type="http://schemas.openxmlformats.org/officeDocument/2006/relationships/ctrlProp" Target="../ctrlProps/ctrlProp49.xml"/><Relationship Id="rId27" Type="http://schemas.openxmlformats.org/officeDocument/2006/relationships/ctrlProp" Target="../ctrlProps/ctrlProp54.xml"/><Relationship Id="rId30" Type="http://schemas.openxmlformats.org/officeDocument/2006/relationships/ctrlProp" Target="../ctrlProps/ctrlProp57.xml"/></Relationships>
</file>

<file path=xl/worksheets/_rels/sheet6.xml.rels><?xml version="1.0" encoding="UTF-8" standalone="yes"?>
<Relationships xmlns="http://schemas.openxmlformats.org/package/2006/relationships"><Relationship Id="rId8" Type="http://schemas.openxmlformats.org/officeDocument/2006/relationships/ctrlProp" Target="../ctrlProps/ctrlProp65.xml"/><Relationship Id="rId13" Type="http://schemas.openxmlformats.org/officeDocument/2006/relationships/ctrlProp" Target="../ctrlProps/ctrlProp70.xml"/><Relationship Id="rId18" Type="http://schemas.openxmlformats.org/officeDocument/2006/relationships/ctrlProp" Target="../ctrlProps/ctrlProp75.xml"/><Relationship Id="rId26" Type="http://schemas.openxmlformats.org/officeDocument/2006/relationships/ctrlProp" Target="../ctrlProps/ctrlProp83.xml"/><Relationship Id="rId3" Type="http://schemas.openxmlformats.org/officeDocument/2006/relationships/vmlDrawing" Target="../drawings/vmlDrawing3.vml"/><Relationship Id="rId21" Type="http://schemas.openxmlformats.org/officeDocument/2006/relationships/ctrlProp" Target="../ctrlProps/ctrlProp78.xml"/><Relationship Id="rId7" Type="http://schemas.openxmlformats.org/officeDocument/2006/relationships/ctrlProp" Target="../ctrlProps/ctrlProp64.xml"/><Relationship Id="rId12" Type="http://schemas.openxmlformats.org/officeDocument/2006/relationships/ctrlProp" Target="../ctrlProps/ctrlProp69.xml"/><Relationship Id="rId17" Type="http://schemas.openxmlformats.org/officeDocument/2006/relationships/ctrlProp" Target="../ctrlProps/ctrlProp74.xml"/><Relationship Id="rId25" Type="http://schemas.openxmlformats.org/officeDocument/2006/relationships/ctrlProp" Target="../ctrlProps/ctrlProp82.xml"/><Relationship Id="rId33" Type="http://schemas.openxmlformats.org/officeDocument/2006/relationships/ctrlProp" Target="../ctrlProps/ctrlProp90.xml"/><Relationship Id="rId2" Type="http://schemas.openxmlformats.org/officeDocument/2006/relationships/drawing" Target="../drawings/drawing3.xml"/><Relationship Id="rId16" Type="http://schemas.openxmlformats.org/officeDocument/2006/relationships/ctrlProp" Target="../ctrlProps/ctrlProp73.xml"/><Relationship Id="rId20" Type="http://schemas.openxmlformats.org/officeDocument/2006/relationships/ctrlProp" Target="../ctrlProps/ctrlProp77.xml"/><Relationship Id="rId29" Type="http://schemas.openxmlformats.org/officeDocument/2006/relationships/ctrlProp" Target="../ctrlProps/ctrlProp86.xml"/><Relationship Id="rId1" Type="http://schemas.openxmlformats.org/officeDocument/2006/relationships/printerSettings" Target="../printerSettings/printerSettings6.bin"/><Relationship Id="rId6" Type="http://schemas.openxmlformats.org/officeDocument/2006/relationships/ctrlProp" Target="../ctrlProps/ctrlProp63.xml"/><Relationship Id="rId11" Type="http://schemas.openxmlformats.org/officeDocument/2006/relationships/ctrlProp" Target="../ctrlProps/ctrlProp68.xml"/><Relationship Id="rId24" Type="http://schemas.openxmlformats.org/officeDocument/2006/relationships/ctrlProp" Target="../ctrlProps/ctrlProp81.xml"/><Relationship Id="rId32" Type="http://schemas.openxmlformats.org/officeDocument/2006/relationships/ctrlProp" Target="../ctrlProps/ctrlProp89.xml"/><Relationship Id="rId5" Type="http://schemas.openxmlformats.org/officeDocument/2006/relationships/ctrlProp" Target="../ctrlProps/ctrlProp62.xml"/><Relationship Id="rId15" Type="http://schemas.openxmlformats.org/officeDocument/2006/relationships/ctrlProp" Target="../ctrlProps/ctrlProp72.xml"/><Relationship Id="rId23" Type="http://schemas.openxmlformats.org/officeDocument/2006/relationships/ctrlProp" Target="../ctrlProps/ctrlProp80.xml"/><Relationship Id="rId28" Type="http://schemas.openxmlformats.org/officeDocument/2006/relationships/ctrlProp" Target="../ctrlProps/ctrlProp85.xml"/><Relationship Id="rId10" Type="http://schemas.openxmlformats.org/officeDocument/2006/relationships/ctrlProp" Target="../ctrlProps/ctrlProp67.xml"/><Relationship Id="rId19" Type="http://schemas.openxmlformats.org/officeDocument/2006/relationships/ctrlProp" Target="../ctrlProps/ctrlProp76.xml"/><Relationship Id="rId31" Type="http://schemas.openxmlformats.org/officeDocument/2006/relationships/ctrlProp" Target="../ctrlProps/ctrlProp88.xml"/><Relationship Id="rId4" Type="http://schemas.openxmlformats.org/officeDocument/2006/relationships/ctrlProp" Target="../ctrlProps/ctrlProp61.xml"/><Relationship Id="rId9" Type="http://schemas.openxmlformats.org/officeDocument/2006/relationships/ctrlProp" Target="../ctrlProps/ctrlProp66.xml"/><Relationship Id="rId14" Type="http://schemas.openxmlformats.org/officeDocument/2006/relationships/ctrlProp" Target="../ctrlProps/ctrlProp71.xml"/><Relationship Id="rId22" Type="http://schemas.openxmlformats.org/officeDocument/2006/relationships/ctrlProp" Target="../ctrlProps/ctrlProp79.xml"/><Relationship Id="rId27" Type="http://schemas.openxmlformats.org/officeDocument/2006/relationships/ctrlProp" Target="../ctrlProps/ctrlProp84.xml"/><Relationship Id="rId30" Type="http://schemas.openxmlformats.org/officeDocument/2006/relationships/ctrlProp" Target="../ctrlProps/ctrlProp87.xml"/></Relationships>
</file>

<file path=xl/worksheets/_rels/sheet7.xml.rels><?xml version="1.0" encoding="UTF-8" standalone="yes"?>
<Relationships xmlns="http://schemas.openxmlformats.org/package/2006/relationships"><Relationship Id="rId8" Type="http://schemas.openxmlformats.org/officeDocument/2006/relationships/ctrlProp" Target="../ctrlProps/ctrlProp95.xml"/><Relationship Id="rId13" Type="http://schemas.openxmlformats.org/officeDocument/2006/relationships/ctrlProp" Target="../ctrlProps/ctrlProp100.xml"/><Relationship Id="rId18" Type="http://schemas.openxmlformats.org/officeDocument/2006/relationships/ctrlProp" Target="../ctrlProps/ctrlProp105.xml"/><Relationship Id="rId26" Type="http://schemas.openxmlformats.org/officeDocument/2006/relationships/ctrlProp" Target="../ctrlProps/ctrlProp113.xml"/><Relationship Id="rId3" Type="http://schemas.openxmlformats.org/officeDocument/2006/relationships/vmlDrawing" Target="../drawings/vmlDrawing4.vml"/><Relationship Id="rId21" Type="http://schemas.openxmlformats.org/officeDocument/2006/relationships/ctrlProp" Target="../ctrlProps/ctrlProp108.xml"/><Relationship Id="rId7" Type="http://schemas.openxmlformats.org/officeDocument/2006/relationships/ctrlProp" Target="../ctrlProps/ctrlProp94.xml"/><Relationship Id="rId12" Type="http://schemas.openxmlformats.org/officeDocument/2006/relationships/ctrlProp" Target="../ctrlProps/ctrlProp99.xml"/><Relationship Id="rId17" Type="http://schemas.openxmlformats.org/officeDocument/2006/relationships/ctrlProp" Target="../ctrlProps/ctrlProp104.xml"/><Relationship Id="rId25" Type="http://schemas.openxmlformats.org/officeDocument/2006/relationships/ctrlProp" Target="../ctrlProps/ctrlProp112.xml"/><Relationship Id="rId33" Type="http://schemas.openxmlformats.org/officeDocument/2006/relationships/ctrlProp" Target="../ctrlProps/ctrlProp120.xml"/><Relationship Id="rId2" Type="http://schemas.openxmlformats.org/officeDocument/2006/relationships/drawing" Target="../drawings/drawing4.xml"/><Relationship Id="rId16" Type="http://schemas.openxmlformats.org/officeDocument/2006/relationships/ctrlProp" Target="../ctrlProps/ctrlProp103.xml"/><Relationship Id="rId20" Type="http://schemas.openxmlformats.org/officeDocument/2006/relationships/ctrlProp" Target="../ctrlProps/ctrlProp107.xml"/><Relationship Id="rId29" Type="http://schemas.openxmlformats.org/officeDocument/2006/relationships/ctrlProp" Target="../ctrlProps/ctrlProp116.xml"/><Relationship Id="rId1" Type="http://schemas.openxmlformats.org/officeDocument/2006/relationships/printerSettings" Target="../printerSettings/printerSettings7.bin"/><Relationship Id="rId6" Type="http://schemas.openxmlformats.org/officeDocument/2006/relationships/ctrlProp" Target="../ctrlProps/ctrlProp93.xml"/><Relationship Id="rId11" Type="http://schemas.openxmlformats.org/officeDocument/2006/relationships/ctrlProp" Target="../ctrlProps/ctrlProp98.xml"/><Relationship Id="rId24" Type="http://schemas.openxmlformats.org/officeDocument/2006/relationships/ctrlProp" Target="../ctrlProps/ctrlProp111.xml"/><Relationship Id="rId32" Type="http://schemas.openxmlformats.org/officeDocument/2006/relationships/ctrlProp" Target="../ctrlProps/ctrlProp119.xml"/><Relationship Id="rId5" Type="http://schemas.openxmlformats.org/officeDocument/2006/relationships/ctrlProp" Target="../ctrlProps/ctrlProp92.xml"/><Relationship Id="rId15" Type="http://schemas.openxmlformats.org/officeDocument/2006/relationships/ctrlProp" Target="../ctrlProps/ctrlProp102.xml"/><Relationship Id="rId23" Type="http://schemas.openxmlformats.org/officeDocument/2006/relationships/ctrlProp" Target="../ctrlProps/ctrlProp110.xml"/><Relationship Id="rId28" Type="http://schemas.openxmlformats.org/officeDocument/2006/relationships/ctrlProp" Target="../ctrlProps/ctrlProp115.xml"/><Relationship Id="rId10" Type="http://schemas.openxmlformats.org/officeDocument/2006/relationships/ctrlProp" Target="../ctrlProps/ctrlProp97.xml"/><Relationship Id="rId19" Type="http://schemas.openxmlformats.org/officeDocument/2006/relationships/ctrlProp" Target="../ctrlProps/ctrlProp106.xml"/><Relationship Id="rId31" Type="http://schemas.openxmlformats.org/officeDocument/2006/relationships/ctrlProp" Target="../ctrlProps/ctrlProp118.xml"/><Relationship Id="rId4" Type="http://schemas.openxmlformats.org/officeDocument/2006/relationships/ctrlProp" Target="../ctrlProps/ctrlProp91.xml"/><Relationship Id="rId9" Type="http://schemas.openxmlformats.org/officeDocument/2006/relationships/ctrlProp" Target="../ctrlProps/ctrlProp96.xml"/><Relationship Id="rId14" Type="http://schemas.openxmlformats.org/officeDocument/2006/relationships/ctrlProp" Target="../ctrlProps/ctrlProp101.xml"/><Relationship Id="rId22" Type="http://schemas.openxmlformats.org/officeDocument/2006/relationships/ctrlProp" Target="../ctrlProps/ctrlProp109.xml"/><Relationship Id="rId27" Type="http://schemas.openxmlformats.org/officeDocument/2006/relationships/ctrlProp" Target="../ctrlProps/ctrlProp114.xml"/><Relationship Id="rId30" Type="http://schemas.openxmlformats.org/officeDocument/2006/relationships/ctrlProp" Target="../ctrlProps/ctrlProp117.xml"/></Relationships>
</file>

<file path=xl/worksheets/_rels/sheet8.xml.rels><?xml version="1.0" encoding="UTF-8" standalone="yes"?>
<Relationships xmlns="http://schemas.openxmlformats.org/package/2006/relationships"><Relationship Id="rId8" Type="http://schemas.openxmlformats.org/officeDocument/2006/relationships/ctrlProp" Target="../ctrlProps/ctrlProp125.xml"/><Relationship Id="rId13" Type="http://schemas.openxmlformats.org/officeDocument/2006/relationships/ctrlProp" Target="../ctrlProps/ctrlProp130.xml"/><Relationship Id="rId18" Type="http://schemas.openxmlformats.org/officeDocument/2006/relationships/ctrlProp" Target="../ctrlProps/ctrlProp135.xml"/><Relationship Id="rId26" Type="http://schemas.openxmlformats.org/officeDocument/2006/relationships/ctrlProp" Target="../ctrlProps/ctrlProp143.xml"/><Relationship Id="rId3" Type="http://schemas.openxmlformats.org/officeDocument/2006/relationships/vmlDrawing" Target="../drawings/vmlDrawing5.vml"/><Relationship Id="rId21" Type="http://schemas.openxmlformats.org/officeDocument/2006/relationships/ctrlProp" Target="../ctrlProps/ctrlProp138.xml"/><Relationship Id="rId7" Type="http://schemas.openxmlformats.org/officeDocument/2006/relationships/ctrlProp" Target="../ctrlProps/ctrlProp124.xml"/><Relationship Id="rId12" Type="http://schemas.openxmlformats.org/officeDocument/2006/relationships/ctrlProp" Target="../ctrlProps/ctrlProp129.xml"/><Relationship Id="rId17" Type="http://schemas.openxmlformats.org/officeDocument/2006/relationships/ctrlProp" Target="../ctrlProps/ctrlProp134.xml"/><Relationship Id="rId25" Type="http://schemas.openxmlformats.org/officeDocument/2006/relationships/ctrlProp" Target="../ctrlProps/ctrlProp142.xml"/><Relationship Id="rId33" Type="http://schemas.openxmlformats.org/officeDocument/2006/relationships/ctrlProp" Target="../ctrlProps/ctrlProp150.xml"/><Relationship Id="rId2" Type="http://schemas.openxmlformats.org/officeDocument/2006/relationships/drawing" Target="../drawings/drawing5.xml"/><Relationship Id="rId16" Type="http://schemas.openxmlformats.org/officeDocument/2006/relationships/ctrlProp" Target="../ctrlProps/ctrlProp133.xml"/><Relationship Id="rId20" Type="http://schemas.openxmlformats.org/officeDocument/2006/relationships/ctrlProp" Target="../ctrlProps/ctrlProp137.xml"/><Relationship Id="rId29" Type="http://schemas.openxmlformats.org/officeDocument/2006/relationships/ctrlProp" Target="../ctrlProps/ctrlProp146.xml"/><Relationship Id="rId1" Type="http://schemas.openxmlformats.org/officeDocument/2006/relationships/printerSettings" Target="../printerSettings/printerSettings8.bin"/><Relationship Id="rId6" Type="http://schemas.openxmlformats.org/officeDocument/2006/relationships/ctrlProp" Target="../ctrlProps/ctrlProp123.xml"/><Relationship Id="rId11" Type="http://schemas.openxmlformats.org/officeDocument/2006/relationships/ctrlProp" Target="../ctrlProps/ctrlProp128.xml"/><Relationship Id="rId24" Type="http://schemas.openxmlformats.org/officeDocument/2006/relationships/ctrlProp" Target="../ctrlProps/ctrlProp141.xml"/><Relationship Id="rId32" Type="http://schemas.openxmlformats.org/officeDocument/2006/relationships/ctrlProp" Target="../ctrlProps/ctrlProp149.xml"/><Relationship Id="rId5" Type="http://schemas.openxmlformats.org/officeDocument/2006/relationships/ctrlProp" Target="../ctrlProps/ctrlProp122.xml"/><Relationship Id="rId15" Type="http://schemas.openxmlformats.org/officeDocument/2006/relationships/ctrlProp" Target="../ctrlProps/ctrlProp132.xml"/><Relationship Id="rId23" Type="http://schemas.openxmlformats.org/officeDocument/2006/relationships/ctrlProp" Target="../ctrlProps/ctrlProp140.xml"/><Relationship Id="rId28" Type="http://schemas.openxmlformats.org/officeDocument/2006/relationships/ctrlProp" Target="../ctrlProps/ctrlProp145.xml"/><Relationship Id="rId10" Type="http://schemas.openxmlformats.org/officeDocument/2006/relationships/ctrlProp" Target="../ctrlProps/ctrlProp127.xml"/><Relationship Id="rId19" Type="http://schemas.openxmlformats.org/officeDocument/2006/relationships/ctrlProp" Target="../ctrlProps/ctrlProp136.xml"/><Relationship Id="rId31" Type="http://schemas.openxmlformats.org/officeDocument/2006/relationships/ctrlProp" Target="../ctrlProps/ctrlProp148.xml"/><Relationship Id="rId4" Type="http://schemas.openxmlformats.org/officeDocument/2006/relationships/ctrlProp" Target="../ctrlProps/ctrlProp121.xml"/><Relationship Id="rId9" Type="http://schemas.openxmlformats.org/officeDocument/2006/relationships/ctrlProp" Target="../ctrlProps/ctrlProp126.xml"/><Relationship Id="rId14" Type="http://schemas.openxmlformats.org/officeDocument/2006/relationships/ctrlProp" Target="../ctrlProps/ctrlProp131.xml"/><Relationship Id="rId22" Type="http://schemas.openxmlformats.org/officeDocument/2006/relationships/ctrlProp" Target="../ctrlProps/ctrlProp139.xml"/><Relationship Id="rId27" Type="http://schemas.openxmlformats.org/officeDocument/2006/relationships/ctrlProp" Target="../ctrlProps/ctrlProp144.xml"/><Relationship Id="rId30" Type="http://schemas.openxmlformats.org/officeDocument/2006/relationships/ctrlProp" Target="../ctrlProps/ctrlProp147.xml"/></Relationships>
</file>

<file path=xl/worksheets/_rels/sheet9.xml.rels><?xml version="1.0" encoding="UTF-8" standalone="yes"?>
<Relationships xmlns="http://schemas.openxmlformats.org/package/2006/relationships"><Relationship Id="rId8" Type="http://schemas.openxmlformats.org/officeDocument/2006/relationships/ctrlProp" Target="../ctrlProps/ctrlProp155.xml"/><Relationship Id="rId13" Type="http://schemas.openxmlformats.org/officeDocument/2006/relationships/ctrlProp" Target="../ctrlProps/ctrlProp160.xml"/><Relationship Id="rId18" Type="http://schemas.openxmlformats.org/officeDocument/2006/relationships/ctrlProp" Target="../ctrlProps/ctrlProp165.xml"/><Relationship Id="rId26" Type="http://schemas.openxmlformats.org/officeDocument/2006/relationships/ctrlProp" Target="../ctrlProps/ctrlProp173.xml"/><Relationship Id="rId3" Type="http://schemas.openxmlformats.org/officeDocument/2006/relationships/vmlDrawing" Target="../drawings/vmlDrawing6.vml"/><Relationship Id="rId21" Type="http://schemas.openxmlformats.org/officeDocument/2006/relationships/ctrlProp" Target="../ctrlProps/ctrlProp168.xml"/><Relationship Id="rId7" Type="http://schemas.openxmlformats.org/officeDocument/2006/relationships/ctrlProp" Target="../ctrlProps/ctrlProp154.xml"/><Relationship Id="rId12" Type="http://schemas.openxmlformats.org/officeDocument/2006/relationships/ctrlProp" Target="../ctrlProps/ctrlProp159.xml"/><Relationship Id="rId17" Type="http://schemas.openxmlformats.org/officeDocument/2006/relationships/ctrlProp" Target="../ctrlProps/ctrlProp164.xml"/><Relationship Id="rId25" Type="http://schemas.openxmlformats.org/officeDocument/2006/relationships/ctrlProp" Target="../ctrlProps/ctrlProp172.xml"/><Relationship Id="rId33" Type="http://schemas.openxmlformats.org/officeDocument/2006/relationships/ctrlProp" Target="../ctrlProps/ctrlProp180.xml"/><Relationship Id="rId2" Type="http://schemas.openxmlformats.org/officeDocument/2006/relationships/drawing" Target="../drawings/drawing6.xml"/><Relationship Id="rId16" Type="http://schemas.openxmlformats.org/officeDocument/2006/relationships/ctrlProp" Target="../ctrlProps/ctrlProp163.xml"/><Relationship Id="rId20" Type="http://schemas.openxmlformats.org/officeDocument/2006/relationships/ctrlProp" Target="../ctrlProps/ctrlProp167.xml"/><Relationship Id="rId29" Type="http://schemas.openxmlformats.org/officeDocument/2006/relationships/ctrlProp" Target="../ctrlProps/ctrlProp176.xml"/><Relationship Id="rId1" Type="http://schemas.openxmlformats.org/officeDocument/2006/relationships/printerSettings" Target="../printerSettings/printerSettings9.bin"/><Relationship Id="rId6" Type="http://schemas.openxmlformats.org/officeDocument/2006/relationships/ctrlProp" Target="../ctrlProps/ctrlProp153.xml"/><Relationship Id="rId11" Type="http://schemas.openxmlformats.org/officeDocument/2006/relationships/ctrlProp" Target="../ctrlProps/ctrlProp158.xml"/><Relationship Id="rId24" Type="http://schemas.openxmlformats.org/officeDocument/2006/relationships/ctrlProp" Target="../ctrlProps/ctrlProp171.xml"/><Relationship Id="rId32" Type="http://schemas.openxmlformats.org/officeDocument/2006/relationships/ctrlProp" Target="../ctrlProps/ctrlProp179.xml"/><Relationship Id="rId5" Type="http://schemas.openxmlformats.org/officeDocument/2006/relationships/ctrlProp" Target="../ctrlProps/ctrlProp152.xml"/><Relationship Id="rId15" Type="http://schemas.openxmlformats.org/officeDocument/2006/relationships/ctrlProp" Target="../ctrlProps/ctrlProp162.xml"/><Relationship Id="rId23" Type="http://schemas.openxmlformats.org/officeDocument/2006/relationships/ctrlProp" Target="../ctrlProps/ctrlProp170.xml"/><Relationship Id="rId28" Type="http://schemas.openxmlformats.org/officeDocument/2006/relationships/ctrlProp" Target="../ctrlProps/ctrlProp175.xml"/><Relationship Id="rId10" Type="http://schemas.openxmlformats.org/officeDocument/2006/relationships/ctrlProp" Target="../ctrlProps/ctrlProp157.xml"/><Relationship Id="rId19" Type="http://schemas.openxmlformats.org/officeDocument/2006/relationships/ctrlProp" Target="../ctrlProps/ctrlProp166.xml"/><Relationship Id="rId31" Type="http://schemas.openxmlformats.org/officeDocument/2006/relationships/ctrlProp" Target="../ctrlProps/ctrlProp178.xml"/><Relationship Id="rId4" Type="http://schemas.openxmlformats.org/officeDocument/2006/relationships/ctrlProp" Target="../ctrlProps/ctrlProp151.xml"/><Relationship Id="rId9" Type="http://schemas.openxmlformats.org/officeDocument/2006/relationships/ctrlProp" Target="../ctrlProps/ctrlProp156.xml"/><Relationship Id="rId14" Type="http://schemas.openxmlformats.org/officeDocument/2006/relationships/ctrlProp" Target="../ctrlProps/ctrlProp161.xml"/><Relationship Id="rId22" Type="http://schemas.openxmlformats.org/officeDocument/2006/relationships/ctrlProp" Target="../ctrlProps/ctrlProp169.xml"/><Relationship Id="rId27" Type="http://schemas.openxmlformats.org/officeDocument/2006/relationships/ctrlProp" Target="../ctrlProps/ctrlProp174.xml"/><Relationship Id="rId30" Type="http://schemas.openxmlformats.org/officeDocument/2006/relationships/ctrlProp" Target="../ctrlProps/ctrlProp17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187"/>
  <sheetViews>
    <sheetView tabSelected="1" topLeftCell="A77" zoomScaleNormal="100" workbookViewId="0">
      <selection activeCell="S18" sqref="S18"/>
    </sheetView>
  </sheetViews>
  <sheetFormatPr defaultRowHeight="15" x14ac:dyDescent="0.25"/>
  <cols>
    <col min="1" max="1" width="1.7109375" style="4" customWidth="1"/>
    <col min="2" max="3" width="5.7109375" style="4" customWidth="1"/>
    <col min="4" max="4" width="9.140625" style="4"/>
    <col min="5" max="5" width="5.7109375" style="4" customWidth="1"/>
    <col min="6" max="6" width="6" style="4" customWidth="1"/>
    <col min="7" max="8" width="5.7109375" style="4" customWidth="1"/>
    <col min="9" max="9" width="9.140625" style="4"/>
    <col min="10" max="10" width="5.5703125" style="4" customWidth="1"/>
    <col min="11" max="11" width="7" style="4" customWidth="1"/>
    <col min="12" max="13" width="5.7109375" style="4" customWidth="1"/>
    <col min="14" max="14" width="12.140625" style="4" customWidth="1"/>
    <col min="15" max="15" width="5.7109375" style="4" customWidth="1"/>
    <col min="16" max="16" width="9.140625" style="4"/>
    <col min="17" max="17" width="10" style="4" bestFit="1" customWidth="1"/>
    <col min="18" max="16384" width="9.140625" style="4"/>
  </cols>
  <sheetData>
    <row r="1" spans="2:14" ht="15.75" customHeight="1" x14ac:dyDescent="0.25">
      <c r="B1" s="429" t="s">
        <v>14</v>
      </c>
      <c r="C1" s="429"/>
      <c r="D1" s="429"/>
      <c r="E1" s="429"/>
      <c r="F1" s="429"/>
      <c r="G1" s="429"/>
      <c r="H1" s="429"/>
      <c r="I1" s="429"/>
      <c r="J1" s="429"/>
      <c r="K1" s="429"/>
      <c r="L1" s="429"/>
      <c r="M1" s="429"/>
      <c r="N1" s="429"/>
    </row>
    <row r="2" spans="2:14" ht="14.25" customHeight="1" x14ac:dyDescent="0.25">
      <c r="B2" s="430" t="s">
        <v>637</v>
      </c>
      <c r="C2" s="430"/>
      <c r="D2" s="430"/>
      <c r="E2" s="430"/>
      <c r="F2" s="430"/>
      <c r="G2" s="430"/>
      <c r="H2" s="430"/>
      <c r="I2" s="430"/>
      <c r="J2" s="430"/>
      <c r="K2" s="430"/>
      <c r="L2" s="430"/>
      <c r="M2" s="430"/>
      <c r="N2" s="430"/>
    </row>
    <row r="3" spans="2:14" ht="15" customHeight="1" x14ac:dyDescent="0.25">
      <c r="B3" s="431" t="s">
        <v>638</v>
      </c>
      <c r="C3" s="432"/>
      <c r="D3" s="432"/>
      <c r="E3" s="432"/>
      <c r="F3" s="432"/>
      <c r="G3" s="432"/>
      <c r="H3" s="432"/>
      <c r="I3" s="432"/>
      <c r="J3" s="432"/>
      <c r="K3" s="432"/>
      <c r="L3" s="432"/>
      <c r="M3" s="432"/>
      <c r="N3" s="433"/>
    </row>
    <row r="4" spans="2:14" ht="11.25" customHeight="1" x14ac:dyDescent="0.25">
      <c r="B4" s="434" t="s">
        <v>183</v>
      </c>
      <c r="C4" s="434"/>
      <c r="D4" s="434"/>
      <c r="E4" s="434"/>
      <c r="F4" s="434"/>
      <c r="G4" s="434"/>
      <c r="H4" s="434"/>
      <c r="I4" s="434"/>
      <c r="J4" s="434"/>
      <c r="K4" s="434"/>
      <c r="L4" s="434"/>
      <c r="M4" s="434"/>
      <c r="N4" s="434"/>
    </row>
    <row r="5" spans="2:14" ht="13.5" customHeight="1" x14ac:dyDescent="0.25">
      <c r="B5" s="434" t="s">
        <v>656</v>
      </c>
      <c r="C5" s="434"/>
      <c r="D5" s="434"/>
      <c r="E5" s="434"/>
      <c r="F5" s="434"/>
      <c r="G5" s="434"/>
      <c r="H5" s="434"/>
      <c r="I5" s="434"/>
      <c r="J5" s="434"/>
      <c r="K5" s="434"/>
      <c r="L5" s="434"/>
      <c r="M5" s="434"/>
      <c r="N5" s="434"/>
    </row>
    <row r="6" spans="2:14" ht="1.5" customHeight="1" x14ac:dyDescent="0.25">
      <c r="B6" s="16"/>
      <c r="C6" s="16"/>
      <c r="D6" s="16"/>
      <c r="E6" s="16"/>
      <c r="F6" s="16"/>
      <c r="G6" s="16"/>
      <c r="H6" s="16"/>
      <c r="I6" s="16"/>
      <c r="J6" s="16"/>
      <c r="K6" s="16"/>
      <c r="L6" s="16"/>
      <c r="M6" s="16"/>
      <c r="N6" s="16"/>
    </row>
    <row r="7" spans="2:14" ht="9" customHeight="1" x14ac:dyDescent="0.25">
      <c r="B7" s="72" t="s">
        <v>55</v>
      </c>
      <c r="C7" s="73"/>
      <c r="D7" s="73"/>
      <c r="E7" s="73"/>
      <c r="F7" s="73"/>
      <c r="G7" s="16"/>
      <c r="H7" s="16"/>
      <c r="I7" s="72" t="s">
        <v>60</v>
      </c>
      <c r="J7" s="73"/>
      <c r="K7" s="73"/>
      <c r="L7" s="73"/>
      <c r="M7" s="73"/>
      <c r="N7" s="16"/>
    </row>
    <row r="8" spans="2:14" s="17" customFormat="1" ht="12.75" x14ac:dyDescent="0.25">
      <c r="B8" s="151"/>
      <c r="C8" s="17" t="s">
        <v>56</v>
      </c>
      <c r="E8" s="151"/>
      <c r="F8" s="17" t="s">
        <v>57</v>
      </c>
      <c r="I8" s="151"/>
      <c r="J8" s="17" t="s">
        <v>12</v>
      </c>
      <c r="L8" s="151"/>
      <c r="M8" s="17" t="s">
        <v>13</v>
      </c>
    </row>
    <row r="9" spans="2:14" ht="13.5" customHeight="1" x14ac:dyDescent="0.25">
      <c r="B9" s="151"/>
      <c r="C9" s="17" t="s">
        <v>181</v>
      </c>
      <c r="I9" s="151"/>
      <c r="J9" s="17" t="s">
        <v>58</v>
      </c>
      <c r="K9" s="17"/>
      <c r="L9" s="151"/>
      <c r="M9" s="17" t="s">
        <v>59</v>
      </c>
      <c r="N9" s="17"/>
    </row>
    <row r="10" spans="2:14" ht="2.25" customHeight="1" x14ac:dyDescent="0.25"/>
    <row r="11" spans="2:14" ht="12.75" customHeight="1" x14ac:dyDescent="0.25">
      <c r="B11" s="72" t="s">
        <v>61</v>
      </c>
      <c r="C11" s="73"/>
      <c r="D11" s="73"/>
      <c r="E11" s="71"/>
      <c r="F11" s="71"/>
    </row>
    <row r="12" spans="2:14" ht="12.75" customHeight="1" x14ac:dyDescent="0.25">
      <c r="B12" s="9" t="s">
        <v>62</v>
      </c>
    </row>
    <row r="13" spans="2:14" ht="12" customHeight="1" x14ac:dyDescent="0.25">
      <c r="B13" s="4" t="s">
        <v>63</v>
      </c>
    </row>
    <row r="14" spans="2:14" ht="3" customHeight="1" x14ac:dyDescent="0.25"/>
    <row r="15" spans="2:14" x14ac:dyDescent="0.25">
      <c r="B15" s="435" t="s">
        <v>64</v>
      </c>
      <c r="C15" s="435"/>
      <c r="D15" s="435"/>
      <c r="E15" s="435"/>
      <c r="F15" s="435"/>
      <c r="G15" s="435"/>
      <c r="H15" s="435"/>
      <c r="I15" s="435"/>
      <c r="J15" s="435"/>
      <c r="K15" s="435"/>
      <c r="L15" s="435"/>
      <c r="M15" s="435"/>
      <c r="N15" s="435"/>
    </row>
    <row r="16" spans="2:14" x14ac:dyDescent="0.25">
      <c r="B16" s="439" t="s">
        <v>65</v>
      </c>
      <c r="C16" s="440"/>
      <c r="D16" s="441"/>
      <c r="E16" s="439" t="s">
        <v>67</v>
      </c>
      <c r="F16" s="440"/>
      <c r="G16" s="440"/>
      <c r="H16" s="441"/>
      <c r="I16" s="436" t="s">
        <v>68</v>
      </c>
      <c r="J16" s="437"/>
      <c r="K16" s="438"/>
      <c r="L16" s="436" t="s">
        <v>69</v>
      </c>
      <c r="M16" s="437"/>
      <c r="N16" s="438"/>
    </row>
    <row r="17" spans="2:14" x14ac:dyDescent="0.25">
      <c r="B17" s="397" t="s">
        <v>66</v>
      </c>
      <c r="C17" s="398"/>
      <c r="D17" s="399"/>
      <c r="E17" s="400" t="s">
        <v>639</v>
      </c>
      <c r="F17" s="401"/>
      <c r="G17" s="401"/>
      <c r="H17" s="402"/>
      <c r="I17" s="379" t="s">
        <v>5</v>
      </c>
      <c r="J17" s="380"/>
      <c r="K17" s="381"/>
      <c r="L17" s="379" t="s">
        <v>5</v>
      </c>
      <c r="M17" s="380"/>
      <c r="N17" s="381"/>
    </row>
    <row r="18" spans="2:14" x14ac:dyDescent="0.25">
      <c r="B18" s="397" t="s">
        <v>494</v>
      </c>
      <c r="C18" s="398"/>
      <c r="D18" s="399"/>
      <c r="E18" s="400" t="s">
        <v>352</v>
      </c>
      <c r="F18" s="401"/>
      <c r="G18" s="401"/>
      <c r="H18" s="402"/>
      <c r="I18" s="379"/>
      <c r="J18" s="380"/>
      <c r="K18" s="381"/>
      <c r="L18" s="379" t="s">
        <v>5</v>
      </c>
      <c r="M18" s="380"/>
      <c r="N18" s="381"/>
    </row>
    <row r="19" spans="2:14" x14ac:dyDescent="0.25">
      <c r="B19" s="397" t="s">
        <v>70</v>
      </c>
      <c r="C19" s="398"/>
      <c r="D19" s="399"/>
      <c r="E19" s="400" t="s">
        <v>640</v>
      </c>
      <c r="F19" s="401"/>
      <c r="G19" s="401"/>
      <c r="H19" s="402"/>
      <c r="I19" s="379" t="s">
        <v>642</v>
      </c>
      <c r="J19" s="380"/>
      <c r="K19" s="381"/>
      <c r="L19" s="379" t="s">
        <v>184</v>
      </c>
      <c r="M19" s="380"/>
      <c r="N19" s="381"/>
    </row>
    <row r="20" spans="2:14" x14ac:dyDescent="0.25">
      <c r="B20" s="397" t="s">
        <v>424</v>
      </c>
      <c r="C20" s="398"/>
      <c r="D20" s="399"/>
      <c r="E20" s="400" t="s">
        <v>641</v>
      </c>
      <c r="F20" s="401"/>
      <c r="G20" s="401"/>
      <c r="H20" s="402"/>
      <c r="I20" s="379" t="s">
        <v>643</v>
      </c>
      <c r="J20" s="380"/>
      <c r="K20" s="381"/>
      <c r="L20" s="379" t="s">
        <v>184</v>
      </c>
      <c r="M20" s="380"/>
      <c r="N20" s="381"/>
    </row>
    <row r="21" spans="2:14" ht="3.75" customHeight="1" thickBot="1" x14ac:dyDescent="0.3">
      <c r="B21" s="74"/>
      <c r="C21" s="74"/>
      <c r="D21" s="74"/>
      <c r="E21" s="75"/>
      <c r="F21" s="75"/>
      <c r="G21" s="75"/>
      <c r="H21" s="75"/>
      <c r="I21" s="74"/>
      <c r="J21" s="74"/>
      <c r="K21" s="74"/>
      <c r="L21" s="74"/>
      <c r="M21" s="74"/>
      <c r="N21" s="74"/>
    </row>
    <row r="22" spans="2:14" ht="12" customHeight="1" x14ac:dyDescent="0.25">
      <c r="B22" s="85" t="s">
        <v>71</v>
      </c>
      <c r="C22" s="86"/>
      <c r="D22" s="87"/>
      <c r="E22" s="87"/>
      <c r="F22" s="87"/>
      <c r="G22" s="87"/>
      <c r="H22" s="87"/>
      <c r="I22" s="87"/>
      <c r="J22" s="87"/>
      <c r="K22" s="87"/>
      <c r="L22" s="87"/>
      <c r="M22" s="87"/>
      <c r="N22" s="88"/>
    </row>
    <row r="23" spans="2:14" ht="13.5" customHeight="1" x14ac:dyDescent="0.25">
      <c r="B23" s="89" t="s">
        <v>72</v>
      </c>
      <c r="C23" s="76"/>
      <c r="D23" s="76"/>
      <c r="E23" s="76"/>
      <c r="F23" s="76"/>
      <c r="G23" s="76"/>
      <c r="H23" s="76"/>
      <c r="I23" s="76"/>
      <c r="J23" s="76"/>
      <c r="K23" s="76"/>
      <c r="L23" s="66"/>
      <c r="M23" s="66"/>
      <c r="N23" s="90"/>
    </row>
    <row r="24" spans="2:14" ht="2.25" customHeight="1" thickBot="1" x14ac:dyDescent="0.3">
      <c r="B24" s="91"/>
      <c r="C24" s="92"/>
      <c r="D24" s="92"/>
      <c r="E24" s="92"/>
      <c r="F24" s="92"/>
      <c r="G24" s="92"/>
      <c r="H24" s="92"/>
      <c r="I24" s="92"/>
      <c r="J24" s="92"/>
      <c r="K24" s="92"/>
      <c r="L24" s="92"/>
      <c r="M24" s="92"/>
      <c r="N24" s="93"/>
    </row>
    <row r="25" spans="2:14" ht="3" hidden="1" customHeight="1" x14ac:dyDescent="0.25"/>
    <row r="26" spans="2:14" x14ac:dyDescent="0.25">
      <c r="B26" s="4" t="s">
        <v>74</v>
      </c>
    </row>
    <row r="27" spans="2:14" x14ac:dyDescent="0.25">
      <c r="B27" s="4" t="s">
        <v>75</v>
      </c>
      <c r="E27" s="151"/>
      <c r="F27" s="4" t="s">
        <v>76</v>
      </c>
    </row>
    <row r="28" spans="2:14" ht="2.25" customHeight="1" thickBot="1" x14ac:dyDescent="0.3">
      <c r="E28" s="151"/>
    </row>
    <row r="29" spans="2:14" x14ac:dyDescent="0.25">
      <c r="B29" s="85" t="s">
        <v>71</v>
      </c>
      <c r="C29" s="86"/>
      <c r="D29" s="87"/>
      <c r="E29" s="87"/>
      <c r="F29" s="87"/>
      <c r="G29" s="87"/>
      <c r="H29" s="87"/>
      <c r="I29" s="87"/>
      <c r="J29" s="87"/>
      <c r="K29" s="87"/>
      <c r="L29" s="87"/>
      <c r="M29" s="87"/>
      <c r="N29" s="88"/>
    </row>
    <row r="30" spans="2:14" ht="12.75" customHeight="1" x14ac:dyDescent="0.25">
      <c r="B30" s="89" t="s">
        <v>185</v>
      </c>
      <c r="C30" s="76"/>
      <c r="D30" s="76"/>
      <c r="E30" s="76"/>
      <c r="F30" s="76"/>
      <c r="G30" s="76"/>
      <c r="H30" s="76"/>
      <c r="I30" s="76"/>
      <c r="J30" s="76"/>
      <c r="K30" s="76"/>
      <c r="L30" s="66"/>
      <c r="M30" s="66"/>
      <c r="N30" s="90"/>
    </row>
    <row r="31" spans="2:14" ht="2.25" customHeight="1" thickBot="1" x14ac:dyDescent="0.3">
      <c r="B31" s="91"/>
      <c r="C31" s="92"/>
      <c r="D31" s="92"/>
      <c r="E31" s="92"/>
      <c r="F31" s="92"/>
      <c r="G31" s="92"/>
      <c r="H31" s="92"/>
      <c r="I31" s="92"/>
      <c r="J31" s="92"/>
      <c r="K31" s="92"/>
      <c r="L31" s="92"/>
      <c r="M31" s="92"/>
      <c r="N31" s="93"/>
    </row>
    <row r="32" spans="2:14" ht="3.75" customHeight="1" x14ac:dyDescent="0.25"/>
    <row r="33" spans="2:14" ht="12" customHeight="1" thickBot="1" x14ac:dyDescent="0.3">
      <c r="B33" s="72" t="s">
        <v>73</v>
      </c>
      <c r="C33" s="73"/>
      <c r="D33" s="73"/>
      <c r="E33" s="77"/>
    </row>
    <row r="34" spans="2:14" x14ac:dyDescent="0.25">
      <c r="B34" s="80" t="s">
        <v>77</v>
      </c>
      <c r="C34" s="55"/>
      <c r="D34" s="55"/>
      <c r="E34" s="55"/>
      <c r="F34" s="55"/>
      <c r="G34" s="152"/>
      <c r="H34" s="155" t="s">
        <v>82</v>
      </c>
      <c r="I34" s="55"/>
      <c r="J34" s="152"/>
      <c r="K34" s="155"/>
      <c r="L34" s="155" t="s">
        <v>83</v>
      </c>
      <c r="M34" s="55"/>
      <c r="N34" s="95"/>
    </row>
    <row r="35" spans="2:14" ht="3" customHeight="1" x14ac:dyDescent="0.25">
      <c r="B35" s="83"/>
      <c r="C35" s="77"/>
      <c r="D35" s="77"/>
      <c r="E35" s="77"/>
      <c r="F35" s="77"/>
      <c r="G35" s="78"/>
      <c r="H35" s="79"/>
      <c r="I35" s="77"/>
      <c r="J35" s="78"/>
      <c r="K35" s="79"/>
      <c r="L35" s="77"/>
      <c r="M35" s="77"/>
      <c r="N35" s="84"/>
    </row>
    <row r="36" spans="2:14" x14ac:dyDescent="0.25">
      <c r="B36" s="81" t="s">
        <v>78</v>
      </c>
      <c r="G36" s="151"/>
      <c r="H36" s="4" t="s">
        <v>84</v>
      </c>
      <c r="K36" s="151"/>
      <c r="L36" s="4" t="s">
        <v>85</v>
      </c>
      <c r="N36" s="82"/>
    </row>
    <row r="37" spans="2:14" ht="3.75" customHeight="1" x14ac:dyDescent="0.25">
      <c r="B37" s="83"/>
      <c r="C37" s="77"/>
      <c r="D37" s="77"/>
      <c r="E37" s="77"/>
      <c r="F37" s="77"/>
      <c r="G37" s="78"/>
      <c r="H37" s="79"/>
      <c r="I37" s="77"/>
      <c r="J37" s="78"/>
      <c r="K37" s="79"/>
      <c r="L37" s="77"/>
      <c r="M37" s="77"/>
      <c r="N37" s="84"/>
    </row>
    <row r="38" spans="2:14" x14ac:dyDescent="0.25">
      <c r="B38" s="81" t="s">
        <v>79</v>
      </c>
      <c r="G38" s="151"/>
      <c r="H38" s="4" t="s">
        <v>86</v>
      </c>
      <c r="N38" s="82"/>
    </row>
    <row r="39" spans="2:14" x14ac:dyDescent="0.25">
      <c r="B39" s="81"/>
      <c r="G39" s="151"/>
      <c r="H39" s="4" t="s">
        <v>87</v>
      </c>
      <c r="N39" s="82"/>
    </row>
    <row r="40" spans="2:14" ht="3" customHeight="1" x14ac:dyDescent="0.25">
      <c r="B40" s="83"/>
      <c r="C40" s="77"/>
      <c r="D40" s="77"/>
      <c r="E40" s="77"/>
      <c r="F40" s="77"/>
      <c r="G40" s="78"/>
      <c r="H40" s="79"/>
      <c r="I40" s="77"/>
      <c r="J40" s="78"/>
      <c r="K40" s="79"/>
      <c r="L40" s="77"/>
      <c r="M40" s="77"/>
      <c r="N40" s="84"/>
    </row>
    <row r="41" spans="2:14" x14ac:dyDescent="0.25">
      <c r="B41" s="81" t="s">
        <v>80</v>
      </c>
      <c r="G41" s="151"/>
      <c r="H41" s="4" t="s">
        <v>88</v>
      </c>
      <c r="J41" s="291"/>
      <c r="K41" s="365"/>
      <c r="N41" s="82"/>
    </row>
    <row r="42" spans="2:14" x14ac:dyDescent="0.25">
      <c r="B42" s="81"/>
      <c r="G42" s="151"/>
      <c r="H42" s="4" t="s">
        <v>89</v>
      </c>
      <c r="N42" s="82"/>
    </row>
    <row r="43" spans="2:14" x14ac:dyDescent="0.25">
      <c r="B43" s="81"/>
      <c r="G43" s="151"/>
      <c r="H43" s="4" t="s">
        <v>90</v>
      </c>
      <c r="N43" s="82"/>
    </row>
    <row r="44" spans="2:14" ht="11.25" customHeight="1" thickBot="1" x14ac:dyDescent="0.3">
      <c r="B44" s="403" t="s">
        <v>91</v>
      </c>
      <c r="C44" s="404"/>
      <c r="D44" s="404"/>
      <c r="E44" s="404"/>
      <c r="F44" s="404"/>
      <c r="G44" s="404"/>
      <c r="H44" s="404"/>
      <c r="I44" s="404"/>
      <c r="J44" s="404"/>
      <c r="K44" s="404"/>
      <c r="L44" s="404"/>
      <c r="M44" s="404"/>
      <c r="N44" s="405"/>
    </row>
    <row r="45" spans="2:14" ht="6" customHeight="1" x14ac:dyDescent="0.25">
      <c r="B45" s="382" t="s">
        <v>644</v>
      </c>
      <c r="C45" s="383"/>
      <c r="D45" s="383"/>
      <c r="E45" s="383"/>
      <c r="F45" s="383"/>
      <c r="G45" s="383"/>
      <c r="H45" s="383"/>
      <c r="I45" s="383"/>
      <c r="J45" s="383"/>
      <c r="K45" s="383"/>
      <c r="L45" s="383"/>
      <c r="M45" s="383"/>
      <c r="N45" s="384"/>
    </row>
    <row r="46" spans="2:14" ht="7.5" customHeight="1" x14ac:dyDescent="0.25">
      <c r="B46" s="385"/>
      <c r="C46" s="386"/>
      <c r="D46" s="386"/>
      <c r="E46" s="386"/>
      <c r="F46" s="386"/>
      <c r="G46" s="386"/>
      <c r="H46" s="386"/>
      <c r="I46" s="386"/>
      <c r="J46" s="386"/>
      <c r="K46" s="386"/>
      <c r="L46" s="386"/>
      <c r="M46" s="386"/>
      <c r="N46" s="387"/>
    </row>
    <row r="47" spans="2:14" ht="11.25" hidden="1" customHeight="1" x14ac:dyDescent="0.25">
      <c r="B47" s="385"/>
      <c r="C47" s="386"/>
      <c r="D47" s="386"/>
      <c r="E47" s="386"/>
      <c r="F47" s="386"/>
      <c r="G47" s="386"/>
      <c r="H47" s="386"/>
      <c r="I47" s="386"/>
      <c r="J47" s="386"/>
      <c r="K47" s="386"/>
      <c r="L47" s="386"/>
      <c r="M47" s="386"/>
      <c r="N47" s="387"/>
    </row>
    <row r="48" spans="2:14" ht="6.75" hidden="1" customHeight="1" x14ac:dyDescent="0.25">
      <c r="B48" s="385"/>
      <c r="C48" s="386"/>
      <c r="D48" s="386"/>
      <c r="E48" s="386"/>
      <c r="F48" s="386"/>
      <c r="G48" s="386"/>
      <c r="H48" s="386"/>
      <c r="I48" s="386"/>
      <c r="J48" s="386"/>
      <c r="K48" s="386"/>
      <c r="L48" s="386"/>
      <c r="M48" s="386"/>
      <c r="N48" s="387"/>
    </row>
    <row r="49" spans="2:14" hidden="1" x14ac:dyDescent="0.25">
      <c r="B49" s="385"/>
      <c r="C49" s="386"/>
      <c r="D49" s="386"/>
      <c r="E49" s="386"/>
      <c r="F49" s="386"/>
      <c r="G49" s="386"/>
      <c r="H49" s="386"/>
      <c r="I49" s="386"/>
      <c r="J49" s="386"/>
      <c r="K49" s="386"/>
      <c r="L49" s="386"/>
      <c r="M49" s="386"/>
      <c r="N49" s="387"/>
    </row>
    <row r="50" spans="2:14" ht="1.5" customHeight="1" x14ac:dyDescent="0.25">
      <c r="B50" s="385"/>
      <c r="C50" s="386"/>
      <c r="D50" s="386"/>
      <c r="E50" s="386"/>
      <c r="F50" s="386"/>
      <c r="G50" s="386"/>
      <c r="H50" s="386"/>
      <c r="I50" s="386"/>
      <c r="J50" s="386"/>
      <c r="K50" s="386"/>
      <c r="L50" s="386"/>
      <c r="M50" s="386"/>
      <c r="N50" s="387"/>
    </row>
    <row r="51" spans="2:14" ht="3" customHeight="1" thickBot="1" x14ac:dyDescent="0.3">
      <c r="B51" s="388"/>
      <c r="C51" s="389"/>
      <c r="D51" s="389"/>
      <c r="E51" s="389"/>
      <c r="F51" s="389"/>
      <c r="G51" s="389"/>
      <c r="H51" s="389"/>
      <c r="I51" s="389"/>
      <c r="J51" s="389"/>
      <c r="K51" s="389"/>
      <c r="L51" s="389"/>
      <c r="M51" s="389"/>
      <c r="N51" s="390"/>
    </row>
    <row r="52" spans="2:14" ht="10.5" customHeight="1" x14ac:dyDescent="0.25"/>
    <row r="53" spans="2:14" ht="12" customHeight="1" thickBot="1" x14ac:dyDescent="0.3">
      <c r="B53" s="72" t="s">
        <v>92</v>
      </c>
      <c r="C53" s="73"/>
      <c r="D53" s="73"/>
    </row>
    <row r="54" spans="2:14" x14ac:dyDescent="0.25">
      <c r="B54" s="80" t="s">
        <v>93</v>
      </c>
      <c r="C54" s="55"/>
      <c r="D54" s="55"/>
      <c r="E54" s="55"/>
      <c r="F54" s="152"/>
      <c r="G54" s="55" t="s">
        <v>94</v>
      </c>
      <c r="H54" s="55"/>
      <c r="I54" s="152"/>
      <c r="J54" s="55" t="s">
        <v>230</v>
      </c>
      <c r="K54" s="55"/>
      <c r="L54" s="55"/>
      <c r="M54" s="55"/>
      <c r="N54" s="95"/>
    </row>
    <row r="55" spans="2:14" ht="1.5" customHeight="1" x14ac:dyDescent="0.25">
      <c r="B55" s="96"/>
      <c r="C55" s="23"/>
      <c r="D55" s="23"/>
      <c r="E55" s="23"/>
      <c r="F55" s="97"/>
      <c r="G55" s="23"/>
      <c r="H55" s="23"/>
      <c r="I55" s="97"/>
      <c r="J55" s="23"/>
      <c r="K55" s="23"/>
      <c r="L55" s="23"/>
      <c r="M55" s="23"/>
      <c r="N55" s="98"/>
    </row>
    <row r="56" spans="2:14" x14ac:dyDescent="0.25">
      <c r="B56" s="81" t="s">
        <v>96</v>
      </c>
      <c r="F56" s="151"/>
      <c r="G56" s="4" t="s">
        <v>97</v>
      </c>
      <c r="J56" s="151"/>
      <c r="K56" s="4" t="s">
        <v>98</v>
      </c>
      <c r="N56" s="82"/>
    </row>
    <row r="57" spans="2:14" ht="1.5" customHeight="1" x14ac:dyDescent="0.25">
      <c r="B57" s="96"/>
      <c r="C57" s="23"/>
      <c r="D57" s="23"/>
      <c r="E57" s="23"/>
      <c r="F57" s="97"/>
      <c r="G57" s="23"/>
      <c r="H57" s="23"/>
      <c r="I57" s="97"/>
      <c r="J57" s="23"/>
      <c r="K57" s="23"/>
      <c r="L57" s="23"/>
      <c r="M57" s="23"/>
      <c r="N57" s="98"/>
    </row>
    <row r="58" spans="2:14" x14ac:dyDescent="0.25">
      <c r="B58" s="81" t="s">
        <v>99</v>
      </c>
      <c r="F58" s="151"/>
      <c r="G58" s="4" t="s">
        <v>100</v>
      </c>
      <c r="J58" s="151"/>
      <c r="K58" s="4" t="s">
        <v>101</v>
      </c>
      <c r="N58" s="82"/>
    </row>
    <row r="59" spans="2:14" ht="0.75" customHeight="1" x14ac:dyDescent="0.25">
      <c r="B59" s="96"/>
      <c r="C59" s="23"/>
      <c r="D59" s="23"/>
      <c r="E59" s="23"/>
      <c r="F59" s="97"/>
      <c r="G59" s="23"/>
      <c r="H59" s="23"/>
      <c r="I59" s="97"/>
      <c r="J59" s="23"/>
      <c r="K59" s="23"/>
      <c r="L59" s="23"/>
      <c r="M59" s="23"/>
      <c r="N59" s="98"/>
    </row>
    <row r="60" spans="2:14" x14ac:dyDescent="0.25">
      <c r="B60" s="81" t="s">
        <v>102</v>
      </c>
      <c r="F60" s="151"/>
      <c r="G60" s="4" t="s">
        <v>104</v>
      </c>
      <c r="N60" s="82"/>
    </row>
    <row r="61" spans="2:14" x14ac:dyDescent="0.25">
      <c r="B61" s="81" t="s">
        <v>103</v>
      </c>
      <c r="F61" s="151"/>
      <c r="G61" s="4" t="s">
        <v>105</v>
      </c>
      <c r="N61" s="82"/>
    </row>
    <row r="62" spans="2:14" x14ac:dyDescent="0.25">
      <c r="B62" s="81"/>
      <c r="F62" s="151"/>
      <c r="G62" s="4" t="s">
        <v>106</v>
      </c>
      <c r="N62" s="82"/>
    </row>
    <row r="63" spans="2:14" ht="10.5" customHeight="1" thickBot="1" x14ac:dyDescent="0.3">
      <c r="B63" s="403" t="s">
        <v>91</v>
      </c>
      <c r="C63" s="404"/>
      <c r="D63" s="404"/>
      <c r="E63" s="404"/>
      <c r="F63" s="404"/>
      <c r="G63" s="404"/>
      <c r="H63" s="404"/>
      <c r="I63" s="404"/>
      <c r="J63" s="404"/>
      <c r="K63" s="404"/>
      <c r="L63" s="404"/>
      <c r="M63" s="404"/>
      <c r="N63" s="405"/>
    </row>
    <row r="64" spans="2:14" x14ac:dyDescent="0.25">
      <c r="B64" s="382" t="s">
        <v>655</v>
      </c>
      <c r="C64" s="383"/>
      <c r="D64" s="383"/>
      <c r="E64" s="383"/>
      <c r="F64" s="383"/>
      <c r="G64" s="383"/>
      <c r="H64" s="383"/>
      <c r="I64" s="383"/>
      <c r="J64" s="383"/>
      <c r="K64" s="383"/>
      <c r="L64" s="383"/>
      <c r="M64" s="383"/>
      <c r="N64" s="384"/>
    </row>
    <row r="65" spans="2:14" x14ac:dyDescent="0.25">
      <c r="B65" s="385"/>
      <c r="C65" s="386"/>
      <c r="D65" s="386"/>
      <c r="E65" s="386"/>
      <c r="F65" s="386"/>
      <c r="G65" s="386"/>
      <c r="H65" s="386"/>
      <c r="I65" s="386"/>
      <c r="J65" s="386"/>
      <c r="K65" s="386"/>
      <c r="L65" s="386"/>
      <c r="M65" s="386"/>
      <c r="N65" s="387"/>
    </row>
    <row r="66" spans="2:14" x14ac:dyDescent="0.25">
      <c r="B66" s="385"/>
      <c r="C66" s="386"/>
      <c r="D66" s="386"/>
      <c r="E66" s="386"/>
      <c r="F66" s="386"/>
      <c r="G66" s="386"/>
      <c r="H66" s="386"/>
      <c r="I66" s="386"/>
      <c r="J66" s="386"/>
      <c r="K66" s="386"/>
      <c r="L66" s="386"/>
      <c r="M66" s="386"/>
      <c r="N66" s="387"/>
    </row>
    <row r="67" spans="2:14" x14ac:dyDescent="0.25">
      <c r="B67" s="385"/>
      <c r="C67" s="386"/>
      <c r="D67" s="386"/>
      <c r="E67" s="386"/>
      <c r="F67" s="386"/>
      <c r="G67" s="386"/>
      <c r="H67" s="386"/>
      <c r="I67" s="386"/>
      <c r="J67" s="386"/>
      <c r="K67" s="386"/>
      <c r="L67" s="386"/>
      <c r="M67" s="386"/>
      <c r="N67" s="387"/>
    </row>
    <row r="68" spans="2:14" ht="3" customHeight="1" x14ac:dyDescent="0.25">
      <c r="B68" s="385"/>
      <c r="C68" s="386"/>
      <c r="D68" s="386"/>
      <c r="E68" s="386"/>
      <c r="F68" s="386"/>
      <c r="G68" s="386"/>
      <c r="H68" s="386"/>
      <c r="I68" s="386"/>
      <c r="J68" s="386"/>
      <c r="K68" s="386"/>
      <c r="L68" s="386"/>
      <c r="M68" s="386"/>
      <c r="N68" s="387"/>
    </row>
    <row r="69" spans="2:14" ht="13.5" customHeight="1" x14ac:dyDescent="0.25">
      <c r="B69" s="385"/>
      <c r="C69" s="386"/>
      <c r="D69" s="386"/>
      <c r="E69" s="386"/>
      <c r="F69" s="386"/>
      <c r="G69" s="386"/>
      <c r="H69" s="386"/>
      <c r="I69" s="386"/>
      <c r="J69" s="386"/>
      <c r="K69" s="386"/>
      <c r="L69" s="386"/>
      <c r="M69" s="386"/>
      <c r="N69" s="387"/>
    </row>
    <row r="70" spans="2:14" hidden="1" x14ac:dyDescent="0.25">
      <c r="B70" s="385"/>
      <c r="C70" s="386"/>
      <c r="D70" s="386"/>
      <c r="E70" s="386"/>
      <c r="F70" s="386"/>
      <c r="G70" s="386"/>
      <c r="H70" s="386"/>
      <c r="I70" s="386"/>
      <c r="J70" s="386"/>
      <c r="K70" s="386"/>
      <c r="L70" s="386"/>
      <c r="M70" s="386"/>
      <c r="N70" s="387"/>
    </row>
    <row r="71" spans="2:14" ht="78" customHeight="1" thickBot="1" x14ac:dyDescent="0.3">
      <c r="B71" s="388"/>
      <c r="C71" s="389"/>
      <c r="D71" s="389"/>
      <c r="E71" s="389"/>
      <c r="F71" s="389"/>
      <c r="G71" s="389"/>
      <c r="H71" s="389"/>
      <c r="I71" s="389"/>
      <c r="J71" s="389"/>
      <c r="K71" s="389"/>
      <c r="L71" s="389"/>
      <c r="M71" s="389"/>
      <c r="N71" s="390"/>
    </row>
    <row r="72" spans="2:14" ht="6" customHeight="1" x14ac:dyDescent="0.25"/>
    <row r="73" spans="2:14" ht="12" customHeight="1" thickBot="1" x14ac:dyDescent="0.3">
      <c r="B73" s="99" t="s">
        <v>107</v>
      </c>
      <c r="C73" s="100"/>
      <c r="D73" s="100"/>
      <c r="E73" s="23"/>
      <c r="F73" s="23"/>
      <c r="G73" s="23"/>
      <c r="H73" s="23"/>
    </row>
    <row r="74" spans="2:14" ht="15.75" thickBot="1" x14ac:dyDescent="0.3">
      <c r="B74" s="391" t="s">
        <v>91</v>
      </c>
      <c r="C74" s="392"/>
      <c r="D74" s="392"/>
      <c r="E74" s="392"/>
      <c r="F74" s="392"/>
      <c r="G74" s="392"/>
      <c r="H74" s="392"/>
      <c r="I74" s="392"/>
      <c r="J74" s="392"/>
      <c r="K74" s="392"/>
      <c r="L74" s="392"/>
      <c r="M74" s="392"/>
      <c r="N74" s="393"/>
    </row>
    <row r="75" spans="2:14" ht="4.5" customHeight="1" x14ac:dyDescent="0.25">
      <c r="B75" s="382" t="s">
        <v>645</v>
      </c>
      <c r="C75" s="383"/>
      <c r="D75" s="383"/>
      <c r="E75" s="383"/>
      <c r="F75" s="383"/>
      <c r="G75" s="383"/>
      <c r="H75" s="383"/>
      <c r="I75" s="383"/>
      <c r="J75" s="383"/>
      <c r="K75" s="383"/>
      <c r="L75" s="383"/>
      <c r="M75" s="383"/>
      <c r="N75" s="384"/>
    </row>
    <row r="76" spans="2:14" ht="10.5" customHeight="1" x14ac:dyDescent="0.25">
      <c r="B76" s="385"/>
      <c r="C76" s="386"/>
      <c r="D76" s="386"/>
      <c r="E76" s="386"/>
      <c r="F76" s="386"/>
      <c r="G76" s="386"/>
      <c r="H76" s="386"/>
      <c r="I76" s="386"/>
      <c r="J76" s="386"/>
      <c r="K76" s="386"/>
      <c r="L76" s="386"/>
      <c r="M76" s="386"/>
      <c r="N76" s="387"/>
    </row>
    <row r="77" spans="2:14" ht="6" customHeight="1" thickBot="1" x14ac:dyDescent="0.3">
      <c r="B77" s="388"/>
      <c r="C77" s="389"/>
      <c r="D77" s="389"/>
      <c r="E77" s="389"/>
      <c r="F77" s="389"/>
      <c r="G77" s="389"/>
      <c r="H77" s="389"/>
      <c r="I77" s="389"/>
      <c r="J77" s="389"/>
      <c r="K77" s="389"/>
      <c r="L77" s="389"/>
      <c r="M77" s="389"/>
      <c r="N77" s="390"/>
    </row>
    <row r="78" spans="2:14" ht="5.25" customHeight="1" thickBot="1" x14ac:dyDescent="0.3">
      <c r="B78" s="293"/>
      <c r="C78" s="293"/>
      <c r="D78" s="293"/>
      <c r="E78" s="293"/>
      <c r="F78" s="293"/>
      <c r="G78" s="293"/>
      <c r="H78" s="293"/>
      <c r="I78" s="293"/>
      <c r="J78" s="293"/>
      <c r="K78" s="293"/>
      <c r="L78" s="293"/>
      <c r="M78" s="293"/>
      <c r="N78" s="293"/>
    </row>
    <row r="79" spans="2:14" ht="15" customHeight="1" x14ac:dyDescent="0.25">
      <c r="B79" s="406" t="s">
        <v>434</v>
      </c>
      <c r="C79" s="407"/>
      <c r="D79" s="407"/>
      <c r="E79" s="407"/>
      <c r="F79" s="407"/>
      <c r="G79" s="407"/>
      <c r="H79" s="407"/>
      <c r="I79" s="407"/>
      <c r="J79" s="407"/>
      <c r="K79" s="407"/>
      <c r="L79" s="407"/>
      <c r="M79" s="407"/>
      <c r="N79" s="408"/>
    </row>
    <row r="80" spans="2:14" ht="15" customHeight="1" x14ac:dyDescent="0.25">
      <c r="B80" s="409" t="s">
        <v>244</v>
      </c>
      <c r="C80" s="409"/>
      <c r="D80" s="409"/>
      <c r="E80" s="409"/>
      <c r="F80" s="409"/>
      <c r="G80" s="409"/>
      <c r="H80" s="409"/>
      <c r="I80" s="409" t="s">
        <v>245</v>
      </c>
      <c r="J80" s="409"/>
      <c r="K80" s="409"/>
      <c r="L80" s="409"/>
      <c r="M80" s="409"/>
      <c r="N80" s="409"/>
    </row>
    <row r="81" spans="1:14" ht="15" customHeight="1" x14ac:dyDescent="0.25">
      <c r="B81" s="409" t="s">
        <v>246</v>
      </c>
      <c r="C81" s="409"/>
      <c r="D81" s="409"/>
      <c r="E81" s="409" t="s">
        <v>247</v>
      </c>
      <c r="F81" s="409"/>
      <c r="G81" s="409"/>
      <c r="H81" s="409"/>
      <c r="I81" s="409" t="s">
        <v>246</v>
      </c>
      <c r="J81" s="409"/>
      <c r="K81" s="409" t="s">
        <v>247</v>
      </c>
      <c r="L81" s="409"/>
      <c r="M81" s="409"/>
      <c r="N81" s="409"/>
    </row>
    <row r="82" spans="1:14" ht="15" customHeight="1" x14ac:dyDescent="0.25">
      <c r="B82" s="409" t="s">
        <v>248</v>
      </c>
      <c r="C82" s="409"/>
      <c r="D82" s="409"/>
      <c r="E82" s="410">
        <v>302174205</v>
      </c>
      <c r="F82" s="411"/>
      <c r="G82" s="411"/>
      <c r="H82" s="412"/>
      <c r="I82" s="409" t="s">
        <v>248</v>
      </c>
      <c r="J82" s="409"/>
      <c r="K82" s="426">
        <v>305264272</v>
      </c>
      <c r="L82" s="426"/>
      <c r="M82" s="426"/>
      <c r="N82" s="426"/>
    </row>
    <row r="83" spans="1:14" ht="15" customHeight="1" x14ac:dyDescent="0.25">
      <c r="B83" s="409" t="s">
        <v>249</v>
      </c>
      <c r="C83" s="409"/>
      <c r="D83" s="409"/>
      <c r="E83" s="410">
        <v>226457000</v>
      </c>
      <c r="F83" s="411"/>
      <c r="G83" s="411"/>
      <c r="H83" s="412"/>
      <c r="I83" s="409" t="s">
        <v>249</v>
      </c>
      <c r="J83" s="409"/>
      <c r="K83" s="426">
        <v>222497908</v>
      </c>
      <c r="L83" s="426"/>
      <c r="M83" s="426"/>
      <c r="N83" s="426"/>
    </row>
    <row r="84" spans="1:14" ht="15" customHeight="1" x14ac:dyDescent="0.25">
      <c r="B84" s="409" t="s">
        <v>250</v>
      </c>
      <c r="C84" s="409"/>
      <c r="D84" s="409"/>
      <c r="E84" s="426">
        <v>210270749</v>
      </c>
      <c r="F84" s="426"/>
      <c r="G84" s="426"/>
      <c r="H84" s="426"/>
      <c r="I84" s="409" t="s">
        <v>250</v>
      </c>
      <c r="J84" s="409"/>
      <c r="K84" s="426">
        <v>213422405</v>
      </c>
      <c r="L84" s="426"/>
      <c r="M84" s="426"/>
      <c r="N84" s="426"/>
    </row>
    <row r="85" spans="1:14" ht="15" customHeight="1" x14ac:dyDescent="0.25">
      <c r="B85" s="427" t="s">
        <v>251</v>
      </c>
      <c r="C85" s="427"/>
      <c r="D85" s="427"/>
      <c r="E85" s="428">
        <f>SUM(E82:H84)</f>
        <v>738901954</v>
      </c>
      <c r="F85" s="427"/>
      <c r="G85" s="427"/>
      <c r="H85" s="427"/>
      <c r="I85" s="427" t="s">
        <v>251</v>
      </c>
      <c r="J85" s="427"/>
      <c r="K85" s="428">
        <f>SUM(K82:N84)</f>
        <v>741184585</v>
      </c>
      <c r="L85" s="427"/>
      <c r="M85" s="427"/>
      <c r="N85" s="427"/>
    </row>
    <row r="86" spans="1:14" ht="15" customHeight="1" x14ac:dyDescent="0.25">
      <c r="B86" s="514" t="s">
        <v>252</v>
      </c>
      <c r="C86" s="514"/>
      <c r="D86" s="514"/>
      <c r="E86" s="515">
        <f>E85/3</f>
        <v>246300651.33333334</v>
      </c>
      <c r="F86" s="515"/>
      <c r="G86" s="515"/>
      <c r="H86" s="515"/>
      <c r="I86" s="514" t="s">
        <v>252</v>
      </c>
      <c r="J86" s="514"/>
      <c r="K86" s="515">
        <f>K85/3</f>
        <v>247061528.33333334</v>
      </c>
      <c r="L86" s="515"/>
      <c r="M86" s="515"/>
      <c r="N86" s="515"/>
    </row>
    <row r="87" spans="1:14" ht="7.5" customHeight="1" x14ac:dyDescent="0.25">
      <c r="B87" s="358"/>
      <c r="C87" s="358"/>
      <c r="D87" s="358"/>
      <c r="E87" s="358"/>
      <c r="F87" s="358"/>
      <c r="G87" s="358"/>
      <c r="H87" s="358"/>
      <c r="I87" s="358"/>
      <c r="J87" s="358"/>
      <c r="K87" s="358"/>
      <c r="L87" s="358"/>
      <c r="M87" s="358"/>
      <c r="N87" s="358"/>
    </row>
    <row r="88" spans="1:14" ht="16.5" customHeight="1" x14ac:dyDescent="0.25">
      <c r="B88" s="364"/>
      <c r="C88" s="364"/>
      <c r="D88" s="364"/>
      <c r="E88" s="364"/>
      <c r="F88" s="364"/>
      <c r="G88" s="364"/>
      <c r="H88" s="364"/>
      <c r="I88" s="364"/>
      <c r="J88" s="364"/>
      <c r="K88" s="364"/>
      <c r="L88" s="364"/>
      <c r="M88" s="364"/>
      <c r="N88" s="364"/>
    </row>
    <row r="89" spans="1:14" ht="16.5" customHeight="1" x14ac:dyDescent="0.25">
      <c r="B89" s="364"/>
      <c r="C89" s="364"/>
      <c r="D89" s="364"/>
      <c r="E89" s="364"/>
      <c r="F89" s="364"/>
      <c r="G89" s="364"/>
      <c r="H89" s="364"/>
      <c r="I89" s="364"/>
      <c r="J89" s="364"/>
      <c r="K89" s="364"/>
      <c r="L89" s="364"/>
      <c r="M89" s="364"/>
      <c r="N89" s="364"/>
    </row>
    <row r="90" spans="1:14" ht="16.5" customHeight="1" x14ac:dyDescent="0.25">
      <c r="B90" s="364"/>
      <c r="C90" s="364"/>
      <c r="D90" s="364"/>
      <c r="E90" s="364"/>
      <c r="F90" s="364"/>
      <c r="G90" s="364"/>
      <c r="H90" s="364"/>
      <c r="I90" s="364"/>
      <c r="J90" s="364"/>
      <c r="K90" s="364"/>
      <c r="L90" s="364"/>
      <c r="M90" s="364"/>
      <c r="N90" s="364"/>
    </row>
    <row r="91" spans="1:14" ht="10.5" customHeight="1" x14ac:dyDescent="0.25">
      <c r="B91" s="364"/>
      <c r="C91" s="364"/>
      <c r="D91" s="364"/>
      <c r="E91" s="364"/>
      <c r="F91" s="364"/>
      <c r="G91" s="364"/>
      <c r="H91" s="364"/>
      <c r="I91" s="364"/>
      <c r="J91" s="364"/>
      <c r="K91" s="364"/>
      <c r="L91" s="364"/>
      <c r="M91" s="364"/>
      <c r="N91" s="364"/>
    </row>
    <row r="92" spans="1:14" ht="15" customHeight="1" x14ac:dyDescent="0.25">
      <c r="A92" s="32"/>
      <c r="B92" s="394" t="s">
        <v>42</v>
      </c>
      <c r="C92" s="395"/>
      <c r="D92" s="395"/>
      <c r="E92" s="395"/>
      <c r="F92" s="395"/>
      <c r="G92" s="395"/>
      <c r="H92" s="395"/>
      <c r="I92" s="395"/>
      <c r="J92" s="395"/>
      <c r="K92" s="395"/>
      <c r="L92" s="395"/>
      <c r="M92" s="395"/>
      <c r="N92" s="396"/>
    </row>
    <row r="93" spans="1:14" ht="15" customHeight="1" x14ac:dyDescent="0.25">
      <c r="A93" s="32"/>
      <c r="B93" s="413" t="s">
        <v>22</v>
      </c>
      <c r="C93" s="414"/>
      <c r="D93" s="415"/>
      <c r="E93" s="416" t="s">
        <v>21</v>
      </c>
      <c r="F93" s="417"/>
      <c r="G93" s="51" t="s">
        <v>35</v>
      </c>
      <c r="H93" s="416" t="s">
        <v>54</v>
      </c>
      <c r="I93" s="418"/>
      <c r="J93" s="418"/>
      <c r="K93" s="417"/>
      <c r="L93" s="418" t="s">
        <v>18</v>
      </c>
      <c r="M93" s="418"/>
      <c r="N93" s="417"/>
    </row>
    <row r="94" spans="1:14" s="284" customFormat="1" ht="15" customHeight="1" x14ac:dyDescent="0.25">
      <c r="B94" s="419" t="s">
        <v>213</v>
      </c>
      <c r="C94" s="420"/>
      <c r="D94" s="421"/>
      <c r="E94" s="422" t="s">
        <v>214</v>
      </c>
      <c r="F94" s="422"/>
      <c r="G94" s="210" t="s">
        <v>215</v>
      </c>
      <c r="H94" s="423">
        <v>375000002</v>
      </c>
      <c r="I94" s="424"/>
      <c r="J94" s="424"/>
      <c r="K94" s="425"/>
      <c r="L94" s="424">
        <v>14188600</v>
      </c>
      <c r="M94" s="424"/>
      <c r="N94" s="425"/>
    </row>
    <row r="95" spans="1:14" s="284" customFormat="1" ht="15" customHeight="1" x14ac:dyDescent="0.25">
      <c r="B95" s="419" t="s">
        <v>213</v>
      </c>
      <c r="C95" s="420"/>
      <c r="D95" s="421"/>
      <c r="E95" s="422" t="s">
        <v>225</v>
      </c>
      <c r="F95" s="422"/>
      <c r="G95" s="210" t="s">
        <v>215</v>
      </c>
      <c r="H95" s="423">
        <v>4497366</v>
      </c>
      <c r="I95" s="424"/>
      <c r="J95" s="424"/>
      <c r="K95" s="425"/>
      <c r="L95" s="424">
        <v>853900</v>
      </c>
      <c r="M95" s="424"/>
      <c r="N95" s="425"/>
    </row>
    <row r="96" spans="1:14" s="284" customFormat="1" ht="15" customHeight="1" x14ac:dyDescent="0.25">
      <c r="B96" s="419"/>
      <c r="C96" s="420"/>
      <c r="D96" s="421"/>
      <c r="E96" s="422"/>
      <c r="F96" s="422"/>
      <c r="G96" s="210"/>
      <c r="H96" s="423"/>
      <c r="I96" s="424"/>
      <c r="J96" s="424"/>
      <c r="K96" s="425"/>
      <c r="L96" s="424"/>
      <c r="M96" s="424"/>
      <c r="N96" s="425"/>
    </row>
    <row r="97" spans="2:15" s="284" customFormat="1" ht="15" customHeight="1" x14ac:dyDescent="0.25">
      <c r="B97" s="419"/>
      <c r="C97" s="420"/>
      <c r="D97" s="421"/>
      <c r="E97" s="422"/>
      <c r="F97" s="422"/>
      <c r="G97" s="210"/>
      <c r="H97" s="423"/>
      <c r="I97" s="424"/>
      <c r="J97" s="424"/>
      <c r="K97" s="425"/>
      <c r="L97" s="424"/>
      <c r="M97" s="424"/>
      <c r="N97" s="425"/>
    </row>
    <row r="98" spans="2:15" s="284" customFormat="1" ht="15" customHeight="1" x14ac:dyDescent="0.25">
      <c r="B98" s="419"/>
      <c r="C98" s="420"/>
      <c r="D98" s="421"/>
      <c r="E98" s="422"/>
      <c r="F98" s="422"/>
      <c r="G98" s="210"/>
      <c r="H98" s="423"/>
      <c r="I98" s="424"/>
      <c r="J98" s="424"/>
      <c r="K98" s="425"/>
      <c r="L98" s="424"/>
      <c r="M98" s="424"/>
      <c r="N98" s="425"/>
    </row>
    <row r="99" spans="2:15" s="284" customFormat="1" ht="15" customHeight="1" x14ac:dyDescent="0.25">
      <c r="B99" s="419"/>
      <c r="C99" s="420"/>
      <c r="D99" s="421"/>
      <c r="E99" s="422"/>
      <c r="F99" s="422"/>
      <c r="G99" s="210"/>
      <c r="H99" s="423"/>
      <c r="I99" s="424"/>
      <c r="J99" s="424"/>
      <c r="K99" s="425"/>
      <c r="L99" s="424"/>
      <c r="M99" s="424"/>
      <c r="N99" s="425"/>
    </row>
    <row r="100" spans="2:15" s="284" customFormat="1" ht="15" customHeight="1" x14ac:dyDescent="0.25">
      <c r="B100" s="419"/>
      <c r="C100" s="420"/>
      <c r="D100" s="421"/>
      <c r="E100" s="422"/>
      <c r="F100" s="422"/>
      <c r="G100" s="210"/>
      <c r="H100" s="423"/>
      <c r="I100" s="424"/>
      <c r="J100" s="424"/>
      <c r="K100" s="425"/>
      <c r="L100" s="424"/>
      <c r="M100" s="424"/>
      <c r="N100" s="425"/>
    </row>
    <row r="101" spans="2:15" ht="15" customHeight="1" x14ac:dyDescent="0.25">
      <c r="B101" s="495" t="s">
        <v>20</v>
      </c>
      <c r="C101" s="495"/>
      <c r="D101" s="495"/>
      <c r="E101" s="495"/>
      <c r="F101" s="495"/>
      <c r="G101" s="496"/>
      <c r="H101" s="497">
        <f>SUM(H94:K100)-H96</f>
        <v>379497368</v>
      </c>
      <c r="I101" s="498"/>
      <c r="J101" s="498"/>
      <c r="K101" s="499"/>
      <c r="L101" s="497">
        <f>SUM(L94:N100)-L96</f>
        <v>15042500</v>
      </c>
      <c r="M101" s="498"/>
      <c r="N101" s="499"/>
    </row>
    <row r="102" spans="2:15" ht="0.75" customHeight="1" x14ac:dyDescent="0.25">
      <c r="B102" s="271"/>
      <c r="C102" s="271"/>
      <c r="D102" s="271"/>
      <c r="E102" s="271"/>
      <c r="F102" s="271"/>
      <c r="G102" s="271"/>
      <c r="H102" s="289"/>
      <c r="I102" s="289"/>
      <c r="J102" s="289"/>
      <c r="K102" s="289"/>
      <c r="L102" s="289"/>
      <c r="M102" s="289"/>
      <c r="N102" s="289"/>
    </row>
    <row r="103" spans="2:15" s="303" customFormat="1" ht="12" customHeight="1" x14ac:dyDescent="0.25">
      <c r="B103" s="304"/>
      <c r="C103" s="271"/>
      <c r="D103" s="271"/>
      <c r="E103" s="271"/>
      <c r="F103" s="271"/>
      <c r="G103" s="271"/>
      <c r="H103" s="356"/>
      <c r="I103" s="356"/>
      <c r="J103" s="356"/>
      <c r="K103" s="356"/>
      <c r="L103" s="356"/>
      <c r="M103" s="356"/>
      <c r="N103" s="356"/>
    </row>
    <row r="104" spans="2:15" ht="14.25" customHeight="1" x14ac:dyDescent="0.25">
      <c r="B104" s="9" t="s">
        <v>41</v>
      </c>
      <c r="F104" s="5"/>
      <c r="G104" s="1"/>
      <c r="H104" s="1"/>
      <c r="I104" s="1"/>
      <c r="J104" s="1"/>
      <c r="K104" s="292"/>
      <c r="L104" s="292"/>
      <c r="M104" s="292"/>
      <c r="N104" s="292"/>
      <c r="O104" s="1"/>
    </row>
    <row r="105" spans="2:15" ht="15" customHeight="1" x14ac:dyDescent="0.25">
      <c r="B105" s="273" t="s">
        <v>555</v>
      </c>
      <c r="C105" s="274"/>
      <c r="D105" s="274"/>
      <c r="E105" s="4" t="s">
        <v>654</v>
      </c>
      <c r="F105" s="275"/>
      <c r="G105" s="1"/>
      <c r="H105" s="1"/>
      <c r="I105" s="1"/>
      <c r="J105" s="1"/>
      <c r="K105" s="493">
        <f>E86</f>
        <v>246300651.33333334</v>
      </c>
      <c r="L105" s="493"/>
      <c r="M105" s="493"/>
      <c r="N105" s="493"/>
      <c r="O105" s="1"/>
    </row>
    <row r="106" spans="2:15" ht="15" customHeight="1" x14ac:dyDescent="0.25">
      <c r="B106" s="274" t="s">
        <v>3</v>
      </c>
      <c r="C106" s="274"/>
      <c r="D106" s="274"/>
      <c r="E106" s="274"/>
      <c r="F106" s="297"/>
      <c r="G106" s="274"/>
      <c r="H106" s="274"/>
      <c r="I106" s="274"/>
      <c r="J106" s="274"/>
      <c r="K106" s="501">
        <v>20</v>
      </c>
      <c r="L106" s="501"/>
      <c r="M106" s="501"/>
      <c r="N106" s="296" t="s">
        <v>2</v>
      </c>
      <c r="O106" s="1"/>
    </row>
    <row r="107" spans="2:15" ht="15" customHeight="1" x14ac:dyDescent="0.25">
      <c r="B107" s="298" t="s">
        <v>16</v>
      </c>
      <c r="C107" s="274"/>
      <c r="D107" s="274"/>
      <c r="E107" s="274"/>
      <c r="F107" s="275"/>
      <c r="G107" s="1"/>
      <c r="H107" s="1"/>
      <c r="I107" s="1"/>
      <c r="J107" s="1"/>
      <c r="K107" s="494">
        <f>K105*65%</f>
        <v>160095423.36666667</v>
      </c>
      <c r="L107" s="494"/>
      <c r="M107" s="494"/>
      <c r="N107" s="494"/>
      <c r="O107" s="1"/>
    </row>
    <row r="108" spans="2:15" ht="15" customHeight="1" x14ac:dyDescent="0.25">
      <c r="B108" s="299" t="s">
        <v>195</v>
      </c>
      <c r="C108" s="274"/>
      <c r="D108" s="274"/>
      <c r="E108" s="274"/>
      <c r="F108" s="274"/>
      <c r="G108" s="274"/>
      <c r="H108" s="274"/>
      <c r="I108" s="274"/>
      <c r="J108" s="274"/>
      <c r="K108" s="500">
        <f>K105*K106/100</f>
        <v>49260130.266666673</v>
      </c>
      <c r="L108" s="500"/>
      <c r="M108" s="500"/>
      <c r="N108" s="500"/>
    </row>
    <row r="109" spans="2:15" ht="3" customHeight="1" x14ac:dyDescent="0.25">
      <c r="B109" s="359"/>
      <c r="C109" s="360"/>
      <c r="D109" s="360"/>
      <c r="E109" s="360"/>
      <c r="F109" s="360"/>
      <c r="G109" s="360"/>
      <c r="H109" s="360"/>
      <c r="I109" s="360"/>
      <c r="J109" s="360"/>
      <c r="K109" s="209"/>
      <c r="L109" s="209"/>
      <c r="M109" s="209"/>
      <c r="N109" s="209"/>
    </row>
    <row r="110" spans="2:15" ht="12" customHeight="1" x14ac:dyDescent="0.25">
      <c r="B110" s="9" t="s">
        <v>43</v>
      </c>
      <c r="K110" s="492">
        <f>K108</f>
        <v>49260130.266666673</v>
      </c>
      <c r="L110" s="492"/>
      <c r="M110" s="492"/>
      <c r="N110" s="492"/>
    </row>
    <row r="111" spans="2:15" ht="3" customHeight="1" x14ac:dyDescent="0.25">
      <c r="B111" s="9"/>
      <c r="K111" s="288"/>
      <c r="L111" s="288"/>
      <c r="M111" s="288"/>
      <c r="N111" s="288"/>
    </row>
    <row r="112" spans="2:15" ht="10.5" customHeight="1" x14ac:dyDescent="0.25">
      <c r="B112" s="9" t="s">
        <v>36</v>
      </c>
      <c r="K112" s="288"/>
      <c r="L112" s="288"/>
      <c r="M112" s="288"/>
      <c r="N112" s="288"/>
    </row>
    <row r="113" spans="2:14" ht="15" customHeight="1" x14ac:dyDescent="0.25">
      <c r="B113" s="8" t="s">
        <v>482</v>
      </c>
      <c r="C113" s="8"/>
      <c r="D113" s="8"/>
      <c r="E113" s="8"/>
      <c r="K113" s="493">
        <v>10000000</v>
      </c>
      <c r="L113" s="493"/>
      <c r="M113" s="493"/>
      <c r="N113" s="493"/>
    </row>
    <row r="114" spans="2:14" ht="3.75" customHeight="1" x14ac:dyDescent="0.25">
      <c r="C114" s="8"/>
      <c r="D114" s="8"/>
      <c r="E114" s="8"/>
      <c r="K114" s="493"/>
      <c r="L114" s="493"/>
      <c r="M114" s="493"/>
      <c r="N114" s="493"/>
    </row>
    <row r="115" spans="2:14" ht="1.5" customHeight="1" x14ac:dyDescent="0.25">
      <c r="B115" s="48"/>
      <c r="C115" s="49"/>
      <c r="D115" s="49"/>
      <c r="E115" s="49"/>
      <c r="F115" s="48"/>
      <c r="G115" s="48"/>
      <c r="H115" s="48"/>
      <c r="I115" s="48"/>
      <c r="J115" s="48"/>
      <c r="K115" s="44"/>
      <c r="L115" s="44"/>
      <c r="M115" s="44"/>
      <c r="N115" s="44"/>
    </row>
    <row r="116" spans="2:14" ht="10.5" customHeight="1" x14ac:dyDescent="0.25">
      <c r="B116" s="9" t="s">
        <v>40</v>
      </c>
      <c r="C116" s="26"/>
      <c r="D116" s="26"/>
      <c r="E116" s="26"/>
      <c r="F116" s="5"/>
      <c r="K116" s="502">
        <f>K113</f>
        <v>10000000</v>
      </c>
      <c r="L116" s="502"/>
      <c r="M116" s="502"/>
      <c r="N116" s="502"/>
    </row>
    <row r="117" spans="2:14" ht="2.25" customHeight="1" x14ac:dyDescent="0.25">
      <c r="B117" s="9"/>
      <c r="C117" s="26"/>
      <c r="D117" s="26"/>
      <c r="E117" s="26"/>
      <c r="F117" s="5"/>
      <c r="K117" s="45"/>
      <c r="L117" s="45"/>
      <c r="M117" s="45"/>
      <c r="N117" s="45"/>
    </row>
    <row r="118" spans="2:14" ht="15" customHeight="1" x14ac:dyDescent="0.25">
      <c r="B118" s="4" t="s">
        <v>4</v>
      </c>
      <c r="C118" s="8"/>
      <c r="D118" s="8"/>
      <c r="E118" s="8"/>
      <c r="K118" s="493">
        <v>8000000</v>
      </c>
      <c r="L118" s="493"/>
      <c r="M118" s="493"/>
      <c r="N118" s="493"/>
    </row>
    <row r="119" spans="2:14" ht="2.25" customHeight="1" x14ac:dyDescent="0.25">
      <c r="B119" s="48"/>
      <c r="C119" s="49"/>
      <c r="D119" s="49"/>
      <c r="E119" s="49"/>
      <c r="F119" s="48"/>
      <c r="G119" s="48"/>
      <c r="H119" s="48"/>
      <c r="I119" s="48"/>
      <c r="J119" s="48"/>
      <c r="K119" s="44"/>
      <c r="L119" s="44"/>
      <c r="M119" s="44"/>
      <c r="N119" s="44"/>
    </row>
    <row r="120" spans="2:14" ht="15" customHeight="1" x14ac:dyDescent="0.25">
      <c r="B120" s="52" t="s">
        <v>23</v>
      </c>
      <c r="C120" s="53"/>
      <c r="D120" s="53"/>
      <c r="E120" s="53"/>
      <c r="F120" s="53"/>
      <c r="G120" s="53"/>
      <c r="H120" s="53"/>
      <c r="I120" s="53"/>
      <c r="J120" s="53"/>
      <c r="K120" s="505">
        <f>K110-K116-K118</f>
        <v>31260130.266666673</v>
      </c>
      <c r="L120" s="505"/>
      <c r="M120" s="505"/>
      <c r="N120" s="506"/>
    </row>
    <row r="121" spans="2:14" ht="14.25" customHeight="1" x14ac:dyDescent="0.25">
      <c r="B121" s="8"/>
      <c r="C121" s="8"/>
      <c r="D121" s="8"/>
      <c r="E121" s="8"/>
      <c r="J121" s="27"/>
      <c r="K121" s="288"/>
      <c r="L121" s="288"/>
      <c r="M121" s="288"/>
      <c r="N121" s="288"/>
    </row>
    <row r="122" spans="2:14" customFormat="1" ht="12.75" customHeight="1" x14ac:dyDescent="0.25">
      <c r="B122" s="507" t="s">
        <v>37</v>
      </c>
      <c r="C122" s="508"/>
      <c r="D122" s="508"/>
      <c r="E122" s="508"/>
      <c r="F122" s="508"/>
      <c r="G122" s="508"/>
      <c r="H122" s="508"/>
      <c r="I122" s="508"/>
      <c r="J122" s="508"/>
      <c r="K122" s="508"/>
      <c r="L122" s="508"/>
      <c r="M122" s="508"/>
      <c r="N122" s="509"/>
    </row>
    <row r="123" spans="2:14" customFormat="1" ht="15" customHeight="1" x14ac:dyDescent="0.25">
      <c r="B123" s="31"/>
      <c r="C123" s="46" t="s">
        <v>38</v>
      </c>
      <c r="D123" s="4"/>
      <c r="E123" s="4"/>
      <c r="F123" s="4"/>
      <c r="G123" s="4"/>
      <c r="H123" s="4"/>
      <c r="I123" s="4"/>
      <c r="J123" s="4"/>
      <c r="K123" s="1"/>
      <c r="L123" s="1"/>
      <c r="M123" s="1"/>
      <c r="N123" s="6"/>
    </row>
    <row r="124" spans="2:14" customFormat="1" ht="15" customHeight="1" x14ac:dyDescent="0.25">
      <c r="B124" s="31"/>
      <c r="C124" s="510">
        <f>K120</f>
        <v>31260130.266666673</v>
      </c>
      <c r="D124" s="511"/>
      <c r="E124" s="511"/>
      <c r="F124" s="511"/>
      <c r="G124" s="484" t="s">
        <v>11</v>
      </c>
      <c r="H124" s="484">
        <v>1</v>
      </c>
      <c r="I124" s="475">
        <f>C124/C125*H124</f>
        <v>1.4574053506352231</v>
      </c>
      <c r="J124" s="476"/>
      <c r="K124" s="1"/>
      <c r="L124" s="1"/>
      <c r="M124" s="1"/>
      <c r="N124" s="6"/>
    </row>
    <row r="125" spans="2:14" customFormat="1" ht="15" customHeight="1" x14ac:dyDescent="0.25">
      <c r="B125" s="31"/>
      <c r="C125" s="479">
        <f>L101+K130</f>
        <v>21449166.666666668</v>
      </c>
      <c r="D125" s="480"/>
      <c r="E125" s="480"/>
      <c r="F125" s="480"/>
      <c r="G125" s="484"/>
      <c r="H125" s="484"/>
      <c r="I125" s="477"/>
      <c r="J125" s="478"/>
      <c r="K125" s="1"/>
      <c r="L125" s="1"/>
      <c r="M125" s="1"/>
      <c r="N125" s="6"/>
    </row>
    <row r="126" spans="2:14" ht="15" customHeight="1" x14ac:dyDescent="0.25">
      <c r="B126" s="33"/>
      <c r="C126" s="47" t="s">
        <v>39</v>
      </c>
      <c r="D126" s="11"/>
      <c r="E126" s="11"/>
      <c r="F126" s="11"/>
      <c r="G126" s="11"/>
      <c r="H126" s="11"/>
      <c r="I126" s="11"/>
      <c r="J126" s="11"/>
      <c r="K126" s="19"/>
      <c r="L126" s="19"/>
      <c r="M126" s="19"/>
      <c r="N126" s="20"/>
    </row>
    <row r="127" spans="2:14" ht="16.5" customHeight="1" x14ac:dyDescent="0.25">
      <c r="B127" s="8"/>
      <c r="C127" s="8"/>
      <c r="D127" s="8"/>
      <c r="E127" s="8"/>
      <c r="J127" s="27"/>
      <c r="K127" s="288"/>
      <c r="L127" s="288"/>
      <c r="M127" s="288"/>
      <c r="N127" s="288"/>
    </row>
    <row r="128" spans="2:14" ht="14.25" customHeight="1" x14ac:dyDescent="0.25">
      <c r="B128" s="10" t="s">
        <v>170</v>
      </c>
      <c r="C128" s="9"/>
      <c r="D128" s="9"/>
      <c r="E128" s="9"/>
      <c r="F128" s="9"/>
      <c r="G128" s="9"/>
      <c r="H128" s="9"/>
      <c r="I128" s="9"/>
      <c r="J128" s="513" t="s">
        <v>10</v>
      </c>
      <c r="K128" s="513"/>
      <c r="L128" s="513"/>
      <c r="M128" s="513"/>
      <c r="N128" s="513"/>
    </row>
    <row r="129" spans="2:15" ht="16.5" thickBot="1" x14ac:dyDescent="0.3">
      <c r="B129" s="9" t="s">
        <v>17</v>
      </c>
      <c r="C129" s="1"/>
      <c r="D129" s="1"/>
      <c r="E129" s="453">
        <v>124000000</v>
      </c>
      <c r="F129" s="453"/>
      <c r="G129" s="453"/>
      <c r="H129" s="1"/>
      <c r="I129" s="9"/>
      <c r="J129" s="166" t="s">
        <v>26</v>
      </c>
      <c r="K129" s="481">
        <f>(((((E130*(E131/12))*E129)/100)+E129)/E131)</f>
        <v>11573333.333333334</v>
      </c>
      <c r="L129" s="481"/>
      <c r="M129" s="481"/>
      <c r="N129" s="481"/>
    </row>
    <row r="130" spans="2:15" ht="19.5" thickBot="1" x14ac:dyDescent="0.3">
      <c r="B130" s="9" t="s">
        <v>1</v>
      </c>
      <c r="C130" s="288"/>
      <c r="D130" s="288"/>
      <c r="E130" s="167">
        <v>12</v>
      </c>
      <c r="F130" s="216">
        <v>12</v>
      </c>
      <c r="G130" s="367">
        <v>12</v>
      </c>
      <c r="H130" s="173">
        <v>0</v>
      </c>
      <c r="I130" s="12" t="s">
        <v>2</v>
      </c>
      <c r="J130" s="218" t="s">
        <v>24</v>
      </c>
      <c r="K130" s="482">
        <f>(((((F130*(F131/12))*E129)/100)+E129)/F131)</f>
        <v>6406666.666666667</v>
      </c>
      <c r="L130" s="482"/>
      <c r="M130" s="482"/>
      <c r="N130" s="483"/>
    </row>
    <row r="131" spans="2:15" ht="15" customHeight="1" thickBot="1" x14ac:dyDescent="0.3">
      <c r="B131" s="9" t="s">
        <v>9</v>
      </c>
      <c r="C131" s="288"/>
      <c r="D131" s="288"/>
      <c r="E131" s="168">
        <v>12</v>
      </c>
      <c r="F131" s="159">
        <v>24</v>
      </c>
      <c r="G131" s="368">
        <v>36</v>
      </c>
      <c r="H131" s="174">
        <v>48</v>
      </c>
      <c r="I131" s="36"/>
      <c r="J131" s="366" t="s">
        <v>25</v>
      </c>
      <c r="K131" s="512">
        <f>(((((G130*(G131/12))*E129)/100)+E129)/G131)</f>
        <v>4684444.444444444</v>
      </c>
      <c r="L131" s="512"/>
      <c r="M131" s="512"/>
      <c r="N131" s="512"/>
    </row>
    <row r="132" spans="2:15" ht="15" customHeight="1" x14ac:dyDescent="0.25">
      <c r="B132" s="9"/>
      <c r="C132" s="288"/>
      <c r="D132" s="288"/>
      <c r="E132" s="305"/>
      <c r="F132" s="13"/>
      <c r="G132" s="13"/>
      <c r="H132" s="9"/>
      <c r="I132" s="9"/>
      <c r="J132" s="171" t="s">
        <v>190</v>
      </c>
      <c r="K132" s="504">
        <f>(((((H130*(H131/12))*E129)/100)+E129)/H131)</f>
        <v>2583333.3333333335</v>
      </c>
      <c r="L132" s="504"/>
      <c r="M132" s="504"/>
      <c r="N132" s="504"/>
    </row>
    <row r="133" spans="2:15" ht="3" customHeight="1" x14ac:dyDescent="0.25">
      <c r="B133" s="9"/>
      <c r="C133" s="288"/>
      <c r="D133" s="288"/>
      <c r="E133" s="13"/>
      <c r="F133" s="13"/>
      <c r="G133" s="13"/>
      <c r="H133" s="9"/>
      <c r="I133" s="9"/>
      <c r="J133" s="156"/>
      <c r="K133" s="157"/>
      <c r="L133" s="157"/>
      <c r="M133" s="157"/>
      <c r="N133" s="157"/>
    </row>
    <row r="134" spans="2:15" x14ac:dyDescent="0.25">
      <c r="B134" s="9" t="s">
        <v>6</v>
      </c>
      <c r="C134" s="288"/>
      <c r="D134" s="288"/>
      <c r="E134" s="493">
        <v>155000000</v>
      </c>
      <c r="F134" s="493"/>
      <c r="G134" s="493"/>
      <c r="H134" s="9"/>
      <c r="I134" s="9"/>
      <c r="J134" s="491" t="s">
        <v>634</v>
      </c>
      <c r="K134" s="491"/>
      <c r="L134" s="491"/>
      <c r="M134" s="491"/>
      <c r="N134" s="491"/>
    </row>
    <row r="135" spans="2:15" ht="15" customHeight="1" x14ac:dyDescent="0.25">
      <c r="B135" s="9" t="s">
        <v>7</v>
      </c>
      <c r="C135" s="288"/>
      <c r="D135" s="288"/>
      <c r="E135" s="503">
        <v>80</v>
      </c>
      <c r="F135" s="503"/>
      <c r="G135" s="18" t="s">
        <v>2</v>
      </c>
      <c r="H135" s="9"/>
      <c r="I135" s="9"/>
      <c r="J135" s="491"/>
      <c r="K135" s="491"/>
      <c r="L135" s="491"/>
      <c r="M135" s="491"/>
      <c r="N135" s="491"/>
    </row>
    <row r="136" spans="2:15" ht="18.75" customHeight="1" x14ac:dyDescent="0.25">
      <c r="B136" s="9" t="s">
        <v>8</v>
      </c>
      <c r="C136" s="288"/>
      <c r="D136" s="288"/>
      <c r="E136" s="493">
        <f>E134*E135/100</f>
        <v>124000000</v>
      </c>
      <c r="F136" s="493"/>
      <c r="G136" s="493"/>
      <c r="H136" s="9"/>
      <c r="I136" s="9"/>
      <c r="J136" s="491"/>
      <c r="K136" s="491"/>
      <c r="L136" s="491"/>
      <c r="M136" s="491"/>
      <c r="N136" s="491"/>
    </row>
    <row r="137" spans="2:15" ht="15.75" customHeight="1" x14ac:dyDescent="0.25">
      <c r="B137" s="9"/>
      <c r="C137" s="288"/>
      <c r="D137" s="288"/>
      <c r="E137" s="288"/>
      <c r="F137" s="288"/>
      <c r="G137" s="288"/>
      <c r="H137" s="9"/>
      <c r="I137" s="9"/>
      <c r="J137" s="215"/>
      <c r="K137" s="215"/>
      <c r="L137" s="215"/>
      <c r="M137" s="215"/>
      <c r="N137" s="215"/>
    </row>
    <row r="138" spans="2:15" ht="12" customHeight="1" thickBot="1" x14ac:dyDescent="0.3">
      <c r="B138" s="193" t="s">
        <v>47</v>
      </c>
      <c r="C138" s="8"/>
      <c r="D138" s="5"/>
      <c r="E138" s="8"/>
      <c r="G138" s="288"/>
      <c r="H138" s="9"/>
      <c r="I138" s="9"/>
      <c r="J138" s="9"/>
      <c r="K138" s="288"/>
      <c r="L138" s="288"/>
      <c r="M138" s="288"/>
      <c r="N138" s="288"/>
    </row>
    <row r="139" spans="2:15" ht="15.75" customHeight="1" thickBot="1" x14ac:dyDescent="0.3">
      <c r="B139" s="277" t="s">
        <v>45</v>
      </c>
      <c r="C139" s="278"/>
      <c r="D139" s="56"/>
      <c r="E139" s="278"/>
      <c r="F139" s="278"/>
      <c r="G139" s="467" t="s">
        <v>646</v>
      </c>
      <c r="H139" s="468"/>
      <c r="I139" s="468"/>
      <c r="J139" s="468"/>
      <c r="K139" s="468"/>
      <c r="L139" s="468"/>
      <c r="M139" s="468"/>
      <c r="N139" s="468"/>
      <c r="O139" s="469"/>
    </row>
    <row r="140" spans="2:15" ht="15.75" customHeight="1" thickBot="1" x14ac:dyDescent="0.3">
      <c r="B140" s="279" t="s">
        <v>49</v>
      </c>
      <c r="C140" s="276"/>
      <c r="D140" s="280"/>
      <c r="E140" s="276"/>
      <c r="F140" s="274"/>
      <c r="G140" s="467" t="s">
        <v>454</v>
      </c>
      <c r="H140" s="468"/>
      <c r="I140" s="468"/>
      <c r="J140" s="468"/>
      <c r="K140" s="468"/>
      <c r="L140" s="468"/>
      <c r="M140" s="468"/>
      <c r="N140" s="468"/>
      <c r="O140" s="469"/>
    </row>
    <row r="141" spans="2:15" ht="15.75" customHeight="1" thickBot="1" x14ac:dyDescent="0.3">
      <c r="B141" s="279" t="s">
        <v>51</v>
      </c>
      <c r="C141" s="276"/>
      <c r="D141" s="280"/>
      <c r="E141" s="276"/>
      <c r="F141" s="274"/>
      <c r="G141" s="361" t="s">
        <v>647</v>
      </c>
      <c r="H141" s="362"/>
      <c r="I141" s="362"/>
      <c r="J141" s="362"/>
      <c r="K141" s="362"/>
      <c r="L141" s="362"/>
      <c r="M141" s="362"/>
      <c r="N141" s="362"/>
      <c r="O141" s="363"/>
    </row>
    <row r="142" spans="2:15" ht="15.75" customHeight="1" thickBot="1" x14ac:dyDescent="0.3">
      <c r="B142" s="279" t="s">
        <v>50</v>
      </c>
      <c r="C142" s="276"/>
      <c r="D142" s="280"/>
      <c r="E142" s="276"/>
      <c r="F142" s="274"/>
      <c r="G142" s="467">
        <v>2017</v>
      </c>
      <c r="H142" s="468"/>
      <c r="I142" s="468"/>
      <c r="J142" s="468"/>
      <c r="K142" s="468"/>
      <c r="L142" s="468"/>
      <c r="M142" s="468"/>
      <c r="N142" s="468"/>
      <c r="O142" s="469"/>
    </row>
    <row r="143" spans="2:15" ht="15.75" customHeight="1" thickBot="1" x14ac:dyDescent="0.3">
      <c r="B143" s="279" t="s">
        <v>48</v>
      </c>
      <c r="C143" s="276"/>
      <c r="D143" s="280"/>
      <c r="E143" s="276"/>
      <c r="F143" s="274"/>
      <c r="G143" s="467" t="s">
        <v>293</v>
      </c>
      <c r="H143" s="468"/>
      <c r="I143" s="468"/>
      <c r="J143" s="468"/>
      <c r="K143" s="468"/>
      <c r="L143" s="468"/>
      <c r="M143" s="468"/>
      <c r="N143" s="468"/>
      <c r="O143" s="469"/>
    </row>
    <row r="144" spans="2:15" ht="15.75" customHeight="1" thickBot="1" x14ac:dyDescent="0.3">
      <c r="B144" s="279" t="s">
        <v>53</v>
      </c>
      <c r="C144" s="276"/>
      <c r="D144" s="280"/>
      <c r="E144" s="276"/>
      <c r="F144" s="274"/>
      <c r="G144" s="467" t="s">
        <v>648</v>
      </c>
      <c r="H144" s="468"/>
      <c r="I144" s="468"/>
      <c r="J144" s="468"/>
      <c r="K144" s="468"/>
      <c r="L144" s="468"/>
      <c r="M144" s="468"/>
      <c r="N144" s="468"/>
      <c r="O144" s="469"/>
    </row>
    <row r="145" spans="2:15" ht="15.75" customHeight="1" thickBot="1" x14ac:dyDescent="0.3">
      <c r="B145" s="57" t="s">
        <v>46</v>
      </c>
      <c r="C145" s="276"/>
      <c r="D145" s="280"/>
      <c r="E145" s="276"/>
      <c r="F145" s="274"/>
      <c r="G145" s="467" t="s">
        <v>649</v>
      </c>
      <c r="H145" s="468"/>
      <c r="I145" s="468"/>
      <c r="J145" s="468"/>
      <c r="K145" s="468"/>
      <c r="L145" s="468"/>
      <c r="M145" s="468"/>
      <c r="N145" s="468"/>
      <c r="O145" s="469"/>
    </row>
    <row r="146" spans="2:15" ht="15.75" customHeight="1" thickBot="1" x14ac:dyDescent="0.3">
      <c r="B146" s="279" t="s">
        <v>52</v>
      </c>
      <c r="C146" s="276"/>
      <c r="D146" s="280"/>
      <c r="E146" s="276"/>
      <c r="F146" s="274"/>
      <c r="G146" s="467" t="s">
        <v>332</v>
      </c>
      <c r="H146" s="468"/>
      <c r="I146" s="468"/>
      <c r="J146" s="468"/>
      <c r="K146" s="468"/>
      <c r="L146" s="468"/>
      <c r="M146" s="468"/>
      <c r="N146" s="468"/>
      <c r="O146" s="469"/>
    </row>
    <row r="147" spans="2:15" ht="15.75" customHeight="1" thickBot="1" x14ac:dyDescent="0.3">
      <c r="B147" s="57" t="s">
        <v>180</v>
      </c>
      <c r="C147" s="8"/>
      <c r="D147" s="5"/>
      <c r="E147" s="8"/>
      <c r="G147" s="472">
        <f>E134</f>
        <v>155000000</v>
      </c>
      <c r="H147" s="473"/>
      <c r="I147" s="473"/>
      <c r="J147" s="473"/>
      <c r="K147" s="473"/>
      <c r="L147" s="473"/>
      <c r="M147" s="473"/>
      <c r="N147" s="473"/>
      <c r="O147" s="474"/>
    </row>
    <row r="148" spans="2:15" ht="15.75" customHeight="1" thickBot="1" x14ac:dyDescent="0.3">
      <c r="B148" s="57" t="s">
        <v>191</v>
      </c>
      <c r="C148" s="8"/>
      <c r="D148" s="5"/>
      <c r="E148" s="8"/>
      <c r="G148" s="221" t="s">
        <v>445</v>
      </c>
      <c r="H148" s="470" t="s">
        <v>2</v>
      </c>
      <c r="I148" s="470"/>
      <c r="J148" s="470"/>
      <c r="K148" s="470"/>
      <c r="L148" s="470"/>
      <c r="M148" s="470"/>
      <c r="N148" s="470"/>
      <c r="O148" s="471"/>
    </row>
    <row r="149" spans="2:15" ht="15.75" customHeight="1" thickBot="1" x14ac:dyDescent="0.3">
      <c r="B149" s="58" t="s">
        <v>192</v>
      </c>
      <c r="C149" s="59"/>
      <c r="D149" s="60"/>
      <c r="E149" s="59"/>
      <c r="F149" s="61"/>
      <c r="G149" s="472">
        <f>E136</f>
        <v>124000000</v>
      </c>
      <c r="H149" s="473"/>
      <c r="I149" s="473"/>
      <c r="J149" s="473"/>
      <c r="K149" s="473"/>
      <c r="L149" s="473"/>
      <c r="M149" s="473"/>
      <c r="N149" s="473"/>
      <c r="O149" s="474"/>
    </row>
    <row r="150" spans="2:15" ht="12.75" customHeight="1" thickBot="1" x14ac:dyDescent="0.3">
      <c r="B150" s="485" t="s">
        <v>633</v>
      </c>
      <c r="C150" s="486"/>
      <c r="D150" s="486"/>
      <c r="E150" s="486"/>
      <c r="F150" s="486"/>
      <c r="G150" s="486"/>
      <c r="H150" s="486"/>
      <c r="I150" s="486"/>
      <c r="J150" s="486"/>
      <c r="K150" s="486"/>
      <c r="L150" s="486"/>
      <c r="M150" s="486"/>
      <c r="N150" s="486"/>
      <c r="O150" s="487"/>
    </row>
    <row r="151" spans="2:15" ht="12" customHeight="1" x14ac:dyDescent="0.25">
      <c r="B151" s="9"/>
      <c r="C151" s="301"/>
      <c r="D151" s="301"/>
      <c r="E151" s="301"/>
      <c r="F151" s="301"/>
      <c r="G151" s="301"/>
      <c r="H151" s="9"/>
      <c r="I151" s="9"/>
      <c r="J151" s="215"/>
      <c r="K151" s="215"/>
      <c r="L151" s="215"/>
      <c r="M151" s="215"/>
      <c r="N151" s="215"/>
    </row>
    <row r="152" spans="2:15" ht="12.75" customHeight="1" x14ac:dyDescent="0.25">
      <c r="B152" s="294"/>
      <c r="C152" s="295"/>
      <c r="D152" s="466" t="s">
        <v>493</v>
      </c>
      <c r="E152" s="466"/>
      <c r="F152" s="466"/>
      <c r="G152" s="466"/>
      <c r="H152" s="466"/>
      <c r="I152" s="466"/>
      <c r="J152" s="466"/>
      <c r="K152" s="466"/>
      <c r="L152" s="466"/>
      <c r="M152" s="295"/>
      <c r="N152" s="295"/>
    </row>
    <row r="153" spans="2:15" ht="14.25" customHeight="1" x14ac:dyDescent="0.25">
      <c r="B153" s="158" t="s">
        <v>19</v>
      </c>
      <c r="C153" s="158"/>
      <c r="D153" s="158"/>
      <c r="E153" s="158"/>
      <c r="F153" s="158"/>
      <c r="G153" s="158"/>
      <c r="H153" s="158"/>
      <c r="I153" s="158"/>
      <c r="J153" s="158"/>
      <c r="K153" s="451">
        <f>K120-L101-K129</f>
        <v>4644296.9333333392</v>
      </c>
      <c r="L153" s="451"/>
      <c r="M153" s="451"/>
      <c r="N153" s="451"/>
    </row>
    <row r="154" spans="2:15" ht="14.25" customHeight="1" x14ac:dyDescent="0.25">
      <c r="B154" s="165" t="s">
        <v>27</v>
      </c>
      <c r="C154" s="165"/>
      <c r="D154" s="165"/>
      <c r="E154" s="165"/>
      <c r="F154" s="165"/>
      <c r="G154" s="165"/>
      <c r="H154" s="165"/>
      <c r="I154" s="165"/>
      <c r="J154" s="165"/>
      <c r="K154" s="452">
        <f>K120-L101-K130</f>
        <v>9810963.6000000052</v>
      </c>
      <c r="L154" s="452"/>
      <c r="M154" s="452"/>
      <c r="N154" s="452"/>
    </row>
    <row r="155" spans="2:15" ht="14.25" customHeight="1" x14ac:dyDescent="0.25">
      <c r="B155" s="260" t="s">
        <v>28</v>
      </c>
      <c r="C155" s="260"/>
      <c r="D155" s="260"/>
      <c r="E155" s="260"/>
      <c r="F155" s="260"/>
      <c r="G155" s="260"/>
      <c r="H155" s="260"/>
      <c r="I155" s="260"/>
      <c r="J155" s="260"/>
      <c r="K155" s="464">
        <f>K120-L101-K131</f>
        <v>11533185.822222229</v>
      </c>
      <c r="L155" s="464"/>
      <c r="M155" s="464"/>
      <c r="N155" s="464"/>
    </row>
    <row r="156" spans="2:15" ht="14.25" customHeight="1" x14ac:dyDescent="0.25">
      <c r="B156" s="229" t="s">
        <v>193</v>
      </c>
      <c r="C156" s="229"/>
      <c r="D156" s="229"/>
      <c r="E156" s="229"/>
      <c r="F156" s="229"/>
      <c r="G156" s="229"/>
      <c r="H156" s="229"/>
      <c r="I156" s="229"/>
      <c r="J156" s="229"/>
      <c r="K156" s="465">
        <f>K120-L101-K132</f>
        <v>13634296.933333339</v>
      </c>
      <c r="L156" s="465"/>
      <c r="M156" s="465"/>
      <c r="N156" s="465"/>
    </row>
    <row r="157" spans="2:15" ht="14.25" customHeight="1" x14ac:dyDescent="0.25">
      <c r="B157" s="9"/>
      <c r="C157" s="357"/>
      <c r="D157" s="357"/>
      <c r="E157" s="357"/>
      <c r="F157" s="357"/>
      <c r="G157" s="357"/>
      <c r="H157" s="9"/>
      <c r="I157" s="9"/>
      <c r="J157" s="215"/>
      <c r="K157" s="215"/>
      <c r="L157" s="215"/>
      <c r="M157" s="215"/>
      <c r="N157" s="215"/>
    </row>
    <row r="158" spans="2:15" ht="15" customHeight="1" x14ac:dyDescent="0.25">
      <c r="B158" s="153" t="s">
        <v>636</v>
      </c>
      <c r="C158" s="153"/>
      <c r="D158" s="153"/>
      <c r="E158" s="154"/>
      <c r="G158" s="94"/>
      <c r="H158" s="94"/>
      <c r="I158" s="94"/>
      <c r="J158" s="94"/>
      <c r="K158" s="9"/>
      <c r="L158" s="9"/>
      <c r="M158" s="9"/>
      <c r="N158" s="9"/>
    </row>
    <row r="159" spans="2:15" ht="15" customHeight="1" x14ac:dyDescent="0.25">
      <c r="B159" s="370" t="s">
        <v>650</v>
      </c>
      <c r="C159" s="371"/>
      <c r="D159" s="371"/>
      <c r="E159" s="371"/>
      <c r="F159" s="371"/>
      <c r="G159" s="371"/>
      <c r="H159" s="371"/>
      <c r="I159" s="371"/>
      <c r="J159" s="371"/>
      <c r="K159" s="371"/>
      <c r="L159" s="371"/>
      <c r="M159" s="371"/>
      <c r="N159" s="372"/>
    </row>
    <row r="160" spans="2:15" ht="15" customHeight="1" x14ac:dyDescent="0.25">
      <c r="B160" s="373" t="s">
        <v>651</v>
      </c>
      <c r="C160" s="374"/>
      <c r="D160" s="374"/>
      <c r="E160" s="374"/>
      <c r="F160" s="374"/>
      <c r="G160" s="374"/>
      <c r="H160" s="374"/>
      <c r="I160" s="374"/>
      <c r="J160" s="374"/>
      <c r="K160" s="374"/>
      <c r="L160" s="374"/>
      <c r="M160" s="374"/>
      <c r="N160" s="375"/>
    </row>
    <row r="161" spans="2:24" ht="15" customHeight="1" x14ac:dyDescent="0.25">
      <c r="B161" s="376"/>
      <c r="C161" s="377"/>
      <c r="D161" s="377"/>
      <c r="E161" s="377"/>
      <c r="F161" s="377"/>
      <c r="G161" s="377"/>
      <c r="H161" s="377"/>
      <c r="I161" s="377"/>
      <c r="J161" s="377"/>
      <c r="K161" s="377"/>
      <c r="L161" s="377"/>
      <c r="M161" s="377"/>
      <c r="N161" s="378"/>
    </row>
    <row r="162" spans="2:24" ht="14.25" customHeight="1" x14ac:dyDescent="0.25">
      <c r="B162" s="9"/>
      <c r="C162" s="369"/>
      <c r="D162" s="369"/>
      <c r="E162" s="369"/>
      <c r="F162" s="369"/>
      <c r="G162" s="369"/>
      <c r="H162" s="9"/>
      <c r="I162" s="9"/>
      <c r="J162" s="215"/>
      <c r="K162" s="215"/>
      <c r="L162" s="215"/>
      <c r="M162" s="215"/>
      <c r="N162" s="215"/>
    </row>
    <row r="163" spans="2:24" ht="14.25" customHeight="1" x14ac:dyDescent="0.25">
      <c r="B163" s="9"/>
      <c r="C163" s="369"/>
      <c r="D163" s="369"/>
      <c r="E163" s="369"/>
      <c r="F163" s="369"/>
      <c r="G163" s="369"/>
      <c r="H163" s="9"/>
      <c r="I163" s="9"/>
      <c r="J163" s="215"/>
      <c r="K163" s="215"/>
      <c r="L163" s="215"/>
      <c r="M163" s="215"/>
      <c r="N163" s="215"/>
    </row>
    <row r="164" spans="2:24" ht="14.25" customHeight="1" x14ac:dyDescent="0.25">
      <c r="B164" s="9"/>
      <c r="C164" s="369"/>
      <c r="D164" s="369"/>
      <c r="E164" s="369"/>
      <c r="F164" s="369"/>
      <c r="G164" s="369"/>
      <c r="H164" s="9"/>
      <c r="I164" s="9"/>
      <c r="J164" s="215"/>
      <c r="K164" s="215"/>
      <c r="L164" s="215"/>
      <c r="M164" s="215"/>
      <c r="N164" s="215"/>
    </row>
    <row r="165" spans="2:24" ht="14.25" customHeight="1" x14ac:dyDescent="0.25">
      <c r="B165" s="9"/>
      <c r="C165" s="369"/>
      <c r="D165" s="369"/>
      <c r="E165" s="369"/>
      <c r="F165" s="369"/>
      <c r="G165" s="369"/>
      <c r="H165" s="9"/>
      <c r="I165" s="9"/>
      <c r="J165" s="215"/>
      <c r="K165" s="215"/>
      <c r="L165" s="215"/>
      <c r="M165" s="215"/>
      <c r="N165" s="215"/>
    </row>
    <row r="166" spans="2:24" ht="15" customHeight="1" x14ac:dyDescent="0.25">
      <c r="B166" s="229"/>
      <c r="C166" s="229"/>
      <c r="D166" s="229"/>
      <c r="E166" s="229"/>
      <c r="F166" s="229"/>
      <c r="G166" s="229"/>
      <c r="H166" s="229"/>
      <c r="I166" s="229"/>
      <c r="J166" s="229"/>
      <c r="K166" s="302"/>
      <c r="L166" s="302"/>
      <c r="M166" s="302"/>
      <c r="N166" s="302"/>
      <c r="O166" s="223"/>
    </row>
    <row r="167" spans="2:24" customFormat="1" x14ac:dyDescent="0.25">
      <c r="B167" s="153" t="s">
        <v>182</v>
      </c>
      <c r="C167" s="153"/>
      <c r="D167" s="153"/>
      <c r="E167" s="154"/>
      <c r="F167" s="4"/>
      <c r="G167" s="94"/>
      <c r="H167" s="94"/>
      <c r="I167" s="94"/>
      <c r="J167" s="94"/>
      <c r="K167" s="9"/>
      <c r="L167" s="9"/>
      <c r="M167" s="9"/>
      <c r="N167" s="9"/>
      <c r="O167" s="41"/>
      <c r="P167" s="4"/>
      <c r="Q167" s="4"/>
      <c r="R167" s="4"/>
      <c r="S167" s="4"/>
      <c r="T167" s="4"/>
      <c r="U167" s="4"/>
      <c r="V167" s="4"/>
      <c r="W167" s="4"/>
      <c r="X167" s="4"/>
    </row>
    <row r="168" spans="2:24" ht="15" customHeight="1" x14ac:dyDescent="0.25">
      <c r="B168" s="62" t="s">
        <v>171</v>
      </c>
      <c r="C168" s="63"/>
      <c r="D168" s="63"/>
      <c r="E168" s="63"/>
      <c r="F168" s="63"/>
      <c r="G168" s="63"/>
      <c r="H168" s="63"/>
      <c r="I168" s="63"/>
      <c r="J168" s="63"/>
      <c r="K168" s="63"/>
      <c r="L168" s="63"/>
      <c r="M168" s="63"/>
      <c r="N168" s="64"/>
    </row>
    <row r="169" spans="2:24" ht="15" customHeight="1" x14ac:dyDescent="0.25">
      <c r="B169" s="65" t="s">
        <v>172</v>
      </c>
      <c r="C169" s="66"/>
      <c r="D169" s="66"/>
      <c r="E169" s="66"/>
      <c r="F169" s="66"/>
      <c r="G169" s="66"/>
      <c r="H169" s="66"/>
      <c r="I169" s="66"/>
      <c r="J169" s="66"/>
      <c r="K169" s="66"/>
      <c r="L169" s="66"/>
      <c r="M169" s="66"/>
      <c r="N169" s="67"/>
    </row>
    <row r="170" spans="2:24" ht="15" customHeight="1" x14ac:dyDescent="0.25">
      <c r="B170" s="65" t="s">
        <v>189</v>
      </c>
      <c r="C170" s="66"/>
      <c r="D170" s="66"/>
      <c r="E170" s="66"/>
      <c r="F170" s="66"/>
      <c r="G170" s="66"/>
      <c r="H170" s="66"/>
      <c r="I170" s="66"/>
      <c r="J170" s="66"/>
      <c r="K170" s="66"/>
      <c r="L170" s="66"/>
      <c r="M170" s="66"/>
      <c r="N170" s="67"/>
    </row>
    <row r="171" spans="2:24" ht="15" customHeight="1" x14ac:dyDescent="0.25">
      <c r="B171" s="65" t="s">
        <v>652</v>
      </c>
      <c r="C171" s="66"/>
      <c r="D171" s="66"/>
      <c r="E171" s="66"/>
      <c r="F171" s="66"/>
      <c r="G171" s="66"/>
      <c r="H171" s="66"/>
      <c r="I171" s="66"/>
      <c r="J171" s="66"/>
      <c r="K171" s="66"/>
      <c r="L171" s="66"/>
      <c r="M171" s="66"/>
      <c r="N171" s="67"/>
    </row>
    <row r="172" spans="2:24" ht="15" customHeight="1" x14ac:dyDescent="0.25">
      <c r="B172" s="68"/>
      <c r="C172" s="69"/>
      <c r="D172" s="69"/>
      <c r="E172" s="69"/>
      <c r="F172" s="69"/>
      <c r="G172" s="69"/>
      <c r="H172" s="69"/>
      <c r="I172" s="69"/>
      <c r="J172" s="69"/>
      <c r="K172" s="69"/>
      <c r="L172" s="69"/>
      <c r="M172" s="69"/>
      <c r="N172" s="70"/>
    </row>
    <row r="173" spans="2:24" ht="15" customHeight="1" x14ac:dyDescent="0.25">
      <c r="B173" s="14"/>
      <c r="C173" s="14"/>
      <c r="D173" s="14"/>
      <c r="E173" s="14"/>
      <c r="F173" s="14"/>
      <c r="G173" s="14"/>
      <c r="H173" s="14"/>
      <c r="I173" s="14"/>
      <c r="J173" s="14"/>
      <c r="K173" s="14"/>
      <c r="L173" s="14"/>
      <c r="M173" s="14"/>
      <c r="N173" s="14"/>
    </row>
    <row r="174" spans="2:24" ht="19.5" customHeight="1" x14ac:dyDescent="0.25">
      <c r="B174" s="488" t="s">
        <v>173</v>
      </c>
      <c r="C174" s="489"/>
      <c r="D174" s="489"/>
      <c r="E174" s="489"/>
      <c r="F174" s="489"/>
      <c r="G174" s="490"/>
      <c r="H174" s="488" t="s">
        <v>174</v>
      </c>
      <c r="I174" s="489"/>
      <c r="J174" s="489"/>
      <c r="K174" s="489"/>
      <c r="L174" s="489"/>
      <c r="M174" s="489"/>
      <c r="N174" s="490"/>
    </row>
    <row r="175" spans="2:24" ht="15" customHeight="1" x14ac:dyDescent="0.25">
      <c r="B175" s="446" t="s">
        <v>176</v>
      </c>
      <c r="C175" s="447"/>
      <c r="D175" s="448" t="s">
        <v>653</v>
      </c>
      <c r="E175" s="449"/>
      <c r="F175" s="449"/>
      <c r="G175" s="450"/>
      <c r="H175" s="446" t="s">
        <v>176</v>
      </c>
      <c r="I175" s="447"/>
      <c r="J175" s="448"/>
      <c r="K175" s="449"/>
      <c r="L175" s="449"/>
      <c r="M175" s="449"/>
      <c r="N175" s="450"/>
      <c r="R175" s="3"/>
      <c r="S175" s="1"/>
      <c r="T175" s="1"/>
      <c r="U175" s="1"/>
    </row>
    <row r="176" spans="2:24" ht="15" customHeight="1" x14ac:dyDescent="0.25">
      <c r="B176" s="457" t="s">
        <v>81</v>
      </c>
      <c r="C176" s="458"/>
      <c r="D176" s="457" t="s">
        <v>186</v>
      </c>
      <c r="E176" s="459"/>
      <c r="F176" s="459"/>
      <c r="G176" s="458"/>
      <c r="H176" s="459" t="s">
        <v>81</v>
      </c>
      <c r="I176" s="458"/>
      <c r="J176" s="457" t="s">
        <v>313</v>
      </c>
      <c r="K176" s="459"/>
      <c r="L176" s="459"/>
      <c r="M176" s="459"/>
      <c r="N176" s="458"/>
      <c r="P176" s="460"/>
      <c r="Q176" s="460"/>
      <c r="R176" s="460"/>
      <c r="S176" s="460"/>
      <c r="T176" s="460"/>
      <c r="U176" s="460"/>
    </row>
    <row r="177" spans="2:21" ht="15.75" x14ac:dyDescent="0.25">
      <c r="B177" s="446" t="s">
        <v>177</v>
      </c>
      <c r="C177" s="447"/>
      <c r="D177" s="457" t="s">
        <v>635</v>
      </c>
      <c r="E177" s="459"/>
      <c r="F177" s="459"/>
      <c r="G177" s="458"/>
      <c r="H177" s="457" t="s">
        <v>177</v>
      </c>
      <c r="I177" s="458"/>
      <c r="J177" s="461" t="s">
        <v>188</v>
      </c>
      <c r="K177" s="462"/>
      <c r="L177" s="462"/>
      <c r="M177" s="462"/>
      <c r="N177" s="463"/>
      <c r="R177" s="1"/>
      <c r="S177" s="1"/>
      <c r="T177" s="1"/>
      <c r="U177" s="1"/>
    </row>
    <row r="178" spans="2:21" ht="18.75" x14ac:dyDescent="0.25">
      <c r="B178" s="442" t="s">
        <v>179</v>
      </c>
      <c r="C178" s="443"/>
      <c r="G178" s="147"/>
      <c r="H178" s="442" t="s">
        <v>179</v>
      </c>
      <c r="I178" s="443"/>
      <c r="K178" s="1"/>
      <c r="L178" s="1"/>
      <c r="M178" s="1"/>
      <c r="N178" s="6"/>
      <c r="R178" s="1"/>
      <c r="S178" s="1"/>
      <c r="T178" s="1"/>
      <c r="U178" s="1"/>
    </row>
    <row r="179" spans="2:21" ht="18.75" x14ac:dyDescent="0.25">
      <c r="B179" s="442"/>
      <c r="C179" s="443"/>
      <c r="G179" s="147"/>
      <c r="H179" s="442"/>
      <c r="I179" s="443"/>
      <c r="K179" s="1"/>
      <c r="L179" s="1"/>
      <c r="M179" s="1"/>
      <c r="N179" s="6"/>
      <c r="R179" s="1"/>
      <c r="S179" s="1"/>
      <c r="T179" s="1"/>
      <c r="U179" s="1"/>
    </row>
    <row r="180" spans="2:21" ht="18.75" x14ac:dyDescent="0.25">
      <c r="B180" s="444"/>
      <c r="C180" s="445"/>
      <c r="D180" s="11"/>
      <c r="E180" s="11"/>
      <c r="F180" s="11"/>
      <c r="G180" s="148"/>
      <c r="H180" s="444"/>
      <c r="I180" s="445"/>
      <c r="J180" s="11"/>
      <c r="K180" s="146"/>
      <c r="L180" s="19"/>
      <c r="M180" s="19"/>
      <c r="N180" s="20"/>
      <c r="Q180" s="453"/>
      <c r="R180" s="453"/>
      <c r="S180" s="453"/>
      <c r="T180" s="453"/>
      <c r="U180" s="1"/>
    </row>
    <row r="181" spans="2:21" ht="18.75" x14ac:dyDescent="0.25">
      <c r="B181" s="150"/>
      <c r="C181" s="150"/>
      <c r="G181" s="2"/>
      <c r="H181" s="150"/>
      <c r="I181" s="150"/>
      <c r="K181" s="149"/>
      <c r="L181" s="1"/>
      <c r="M181" s="1"/>
      <c r="N181" s="1"/>
      <c r="Q181" s="290"/>
      <c r="R181" s="290"/>
      <c r="S181" s="290"/>
      <c r="T181" s="290"/>
      <c r="U181" s="1"/>
    </row>
    <row r="182" spans="2:21" ht="18.75" x14ac:dyDescent="0.25">
      <c r="B182" s="454" t="s">
        <v>175</v>
      </c>
      <c r="C182" s="455"/>
      <c r="D182" s="455"/>
      <c r="E182" s="455"/>
      <c r="F182" s="455"/>
      <c r="G182" s="455"/>
      <c r="H182" s="455"/>
      <c r="I182" s="455"/>
      <c r="J182" s="455"/>
      <c r="K182" s="455"/>
      <c r="L182" s="455"/>
      <c r="M182" s="455"/>
      <c r="N182" s="456"/>
    </row>
    <row r="183" spans="2:21" x14ac:dyDescent="0.25">
      <c r="B183" s="31"/>
      <c r="N183" s="32"/>
    </row>
    <row r="184" spans="2:21" x14ac:dyDescent="0.25">
      <c r="B184" s="31"/>
      <c r="N184" s="32"/>
    </row>
    <row r="185" spans="2:21" x14ac:dyDescent="0.25">
      <c r="B185" s="31"/>
      <c r="N185" s="32"/>
    </row>
    <row r="186" spans="2:21" x14ac:dyDescent="0.25">
      <c r="B186" s="31"/>
      <c r="N186" s="32"/>
    </row>
    <row r="187" spans="2:21" x14ac:dyDescent="0.25">
      <c r="B187" s="33"/>
      <c r="C187" s="11"/>
      <c r="D187" s="11"/>
      <c r="E187" s="11"/>
      <c r="F187" s="11"/>
      <c r="G187" s="11"/>
      <c r="H187" s="11"/>
      <c r="I187" s="11"/>
      <c r="J187" s="11"/>
      <c r="K187" s="11"/>
      <c r="L187" s="11"/>
      <c r="M187" s="11"/>
      <c r="N187" s="34"/>
    </row>
  </sheetData>
  <mergeCells count="156">
    <mergeCell ref="B95:D95"/>
    <mergeCell ref="E95:F95"/>
    <mergeCell ref="H95:K95"/>
    <mergeCell ref="L95:N95"/>
    <mergeCell ref="B99:D99"/>
    <mergeCell ref="E99:F99"/>
    <mergeCell ref="H99:K99"/>
    <mergeCell ref="L99:N99"/>
    <mergeCell ref="B96:D96"/>
    <mergeCell ref="E96:F96"/>
    <mergeCell ref="H96:K96"/>
    <mergeCell ref="L96:N96"/>
    <mergeCell ref="B97:D97"/>
    <mergeCell ref="E97:F97"/>
    <mergeCell ref="H97:K97"/>
    <mergeCell ref="L97:N97"/>
    <mergeCell ref="B98:D98"/>
    <mergeCell ref="E98:F98"/>
    <mergeCell ref="H98:K98"/>
    <mergeCell ref="L98:N98"/>
    <mergeCell ref="K110:N110"/>
    <mergeCell ref="K113:N113"/>
    <mergeCell ref="K114:N114"/>
    <mergeCell ref="K107:N107"/>
    <mergeCell ref="B101:G101"/>
    <mergeCell ref="H101:K101"/>
    <mergeCell ref="G139:O139"/>
    <mergeCell ref="G140:O140"/>
    <mergeCell ref="K108:N108"/>
    <mergeCell ref="L101:N101"/>
    <mergeCell ref="K105:N105"/>
    <mergeCell ref="K106:M106"/>
    <mergeCell ref="K116:N116"/>
    <mergeCell ref="E134:G134"/>
    <mergeCell ref="E135:F135"/>
    <mergeCell ref="E136:G136"/>
    <mergeCell ref="K132:N132"/>
    <mergeCell ref="K118:N118"/>
    <mergeCell ref="K120:N120"/>
    <mergeCell ref="B122:N122"/>
    <mergeCell ref="C124:F124"/>
    <mergeCell ref="G124:G125"/>
    <mergeCell ref="K131:N131"/>
    <mergeCell ref="J128:N128"/>
    <mergeCell ref="D152:L152"/>
    <mergeCell ref="B175:C175"/>
    <mergeCell ref="D175:G175"/>
    <mergeCell ref="G142:O142"/>
    <mergeCell ref="G143:O143"/>
    <mergeCell ref="G144:O144"/>
    <mergeCell ref="H148:O148"/>
    <mergeCell ref="G149:O149"/>
    <mergeCell ref="I124:J125"/>
    <mergeCell ref="C125:F125"/>
    <mergeCell ref="E129:G129"/>
    <mergeCell ref="K129:N129"/>
    <mergeCell ref="K130:N130"/>
    <mergeCell ref="H124:H125"/>
    <mergeCell ref="B150:O150"/>
    <mergeCell ref="G145:O145"/>
    <mergeCell ref="G146:O146"/>
    <mergeCell ref="B174:G174"/>
    <mergeCell ref="H174:N174"/>
    <mergeCell ref="G147:O147"/>
    <mergeCell ref="J134:N136"/>
    <mergeCell ref="B178:C180"/>
    <mergeCell ref="H178:I180"/>
    <mergeCell ref="H175:I175"/>
    <mergeCell ref="J175:N175"/>
    <mergeCell ref="K153:N153"/>
    <mergeCell ref="K154:N154"/>
    <mergeCell ref="Q180:T180"/>
    <mergeCell ref="B182:N182"/>
    <mergeCell ref="B176:C176"/>
    <mergeCell ref="D176:G176"/>
    <mergeCell ref="H176:I176"/>
    <mergeCell ref="J176:N176"/>
    <mergeCell ref="P176:U176"/>
    <mergeCell ref="B177:C177"/>
    <mergeCell ref="D177:G177"/>
    <mergeCell ref="H177:I177"/>
    <mergeCell ref="J177:N177"/>
    <mergeCell ref="K155:N155"/>
    <mergeCell ref="K156:N156"/>
    <mergeCell ref="B100:D100"/>
    <mergeCell ref="E100:F100"/>
    <mergeCell ref="H100:K100"/>
    <mergeCell ref="L100:N100"/>
    <mergeCell ref="B1:N1"/>
    <mergeCell ref="B2:N2"/>
    <mergeCell ref="B3:N3"/>
    <mergeCell ref="B4:N4"/>
    <mergeCell ref="B5:N5"/>
    <mergeCell ref="B15:N15"/>
    <mergeCell ref="B18:D18"/>
    <mergeCell ref="E18:H18"/>
    <mergeCell ref="I18:K18"/>
    <mergeCell ref="L18:N18"/>
    <mergeCell ref="L16:N16"/>
    <mergeCell ref="B17:D17"/>
    <mergeCell ref="E17:H17"/>
    <mergeCell ref="I17:K17"/>
    <mergeCell ref="B16:D16"/>
    <mergeCell ref="E16:H16"/>
    <mergeCell ref="I16:K16"/>
    <mergeCell ref="L17:N17"/>
    <mergeCell ref="I82:J82"/>
    <mergeCell ref="K82:N82"/>
    <mergeCell ref="B93:D93"/>
    <mergeCell ref="E93:F93"/>
    <mergeCell ref="H93:K93"/>
    <mergeCell ref="L93:N93"/>
    <mergeCell ref="B94:D94"/>
    <mergeCell ref="E94:F94"/>
    <mergeCell ref="H94:K94"/>
    <mergeCell ref="L94:N94"/>
    <mergeCell ref="B83:D83"/>
    <mergeCell ref="E83:H83"/>
    <mergeCell ref="I83:J83"/>
    <mergeCell ref="K83:N83"/>
    <mergeCell ref="B84:D84"/>
    <mergeCell ref="E84:H84"/>
    <mergeCell ref="I84:J84"/>
    <mergeCell ref="K84:N84"/>
    <mergeCell ref="B85:D85"/>
    <mergeCell ref="E85:H85"/>
    <mergeCell ref="I85:J85"/>
    <mergeCell ref="K85:N85"/>
    <mergeCell ref="B86:D86"/>
    <mergeCell ref="E86:H86"/>
    <mergeCell ref="I86:J86"/>
    <mergeCell ref="K86:N86"/>
    <mergeCell ref="I19:K19"/>
    <mergeCell ref="B64:N71"/>
    <mergeCell ref="B74:N74"/>
    <mergeCell ref="B75:N77"/>
    <mergeCell ref="B92:N92"/>
    <mergeCell ref="B19:D19"/>
    <mergeCell ref="E19:H19"/>
    <mergeCell ref="L19:N19"/>
    <mergeCell ref="B20:D20"/>
    <mergeCell ref="E20:H20"/>
    <mergeCell ref="I20:K20"/>
    <mergeCell ref="L20:N20"/>
    <mergeCell ref="B44:N44"/>
    <mergeCell ref="B45:N51"/>
    <mergeCell ref="B63:N63"/>
    <mergeCell ref="B79:N79"/>
    <mergeCell ref="B80:H80"/>
    <mergeCell ref="I80:N80"/>
    <mergeCell ref="B81:D81"/>
    <mergeCell ref="E81:H81"/>
    <mergeCell ref="I81:J81"/>
    <mergeCell ref="K81:N81"/>
    <mergeCell ref="B82:D82"/>
    <mergeCell ref="E82:H82"/>
  </mergeCells>
  <pageMargins left="0.33" right="0.4" top="0.17" bottom="0.27" header="0.18" footer="0.21"/>
  <pageSetup paperSize="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68609" r:id="rId4" name="Check Box 1">
              <controlPr defaultSize="0" autoFill="0" autoLine="0" autoPict="0">
                <anchor moveWithCells="1">
                  <from>
                    <xdr:col>4</xdr:col>
                    <xdr:colOff>66675</xdr:colOff>
                    <xdr:row>6</xdr:row>
                    <xdr:rowOff>190500</xdr:rowOff>
                  </from>
                  <to>
                    <xdr:col>4</xdr:col>
                    <xdr:colOff>371475</xdr:colOff>
                    <xdr:row>8</xdr:row>
                    <xdr:rowOff>28575</xdr:rowOff>
                  </to>
                </anchor>
              </controlPr>
            </control>
          </mc:Choice>
        </mc:AlternateContent>
        <mc:AlternateContent xmlns:mc="http://schemas.openxmlformats.org/markup-compatibility/2006">
          <mc:Choice Requires="x14">
            <control shapeId="68610" r:id="rId5" name="Check Box 2">
              <controlPr defaultSize="0" autoFill="0" autoLine="0" autoPict="0">
                <anchor moveWithCells="1">
                  <from>
                    <xdr:col>1</xdr:col>
                    <xdr:colOff>66675</xdr:colOff>
                    <xdr:row>6</xdr:row>
                    <xdr:rowOff>190500</xdr:rowOff>
                  </from>
                  <to>
                    <xdr:col>1</xdr:col>
                    <xdr:colOff>371475</xdr:colOff>
                    <xdr:row>8</xdr:row>
                    <xdr:rowOff>28575</xdr:rowOff>
                  </to>
                </anchor>
              </controlPr>
            </control>
          </mc:Choice>
        </mc:AlternateContent>
        <mc:AlternateContent xmlns:mc="http://schemas.openxmlformats.org/markup-compatibility/2006">
          <mc:Choice Requires="x14">
            <control shapeId="68611" r:id="rId6" name="Check Box 3">
              <controlPr defaultSize="0" autoFill="0" autoLine="0" autoPict="0">
                <anchor moveWithCells="1">
                  <from>
                    <xdr:col>8</xdr:col>
                    <xdr:colOff>66675</xdr:colOff>
                    <xdr:row>6</xdr:row>
                    <xdr:rowOff>190500</xdr:rowOff>
                  </from>
                  <to>
                    <xdr:col>8</xdr:col>
                    <xdr:colOff>371475</xdr:colOff>
                    <xdr:row>8</xdr:row>
                    <xdr:rowOff>28575</xdr:rowOff>
                  </to>
                </anchor>
              </controlPr>
            </control>
          </mc:Choice>
        </mc:AlternateContent>
        <mc:AlternateContent xmlns:mc="http://schemas.openxmlformats.org/markup-compatibility/2006">
          <mc:Choice Requires="x14">
            <control shapeId="68612" r:id="rId7" name="Check Box 4">
              <controlPr defaultSize="0" autoFill="0" autoLine="0" autoPict="0">
                <anchor moveWithCells="1">
                  <from>
                    <xdr:col>8</xdr:col>
                    <xdr:colOff>66675</xdr:colOff>
                    <xdr:row>8</xdr:row>
                    <xdr:rowOff>0</xdr:rowOff>
                  </from>
                  <to>
                    <xdr:col>8</xdr:col>
                    <xdr:colOff>371475</xdr:colOff>
                    <xdr:row>9</xdr:row>
                    <xdr:rowOff>19050</xdr:rowOff>
                  </to>
                </anchor>
              </controlPr>
            </control>
          </mc:Choice>
        </mc:AlternateContent>
        <mc:AlternateContent xmlns:mc="http://schemas.openxmlformats.org/markup-compatibility/2006">
          <mc:Choice Requires="x14">
            <control shapeId="68613" r:id="rId8" name="Check Box 5">
              <controlPr defaultSize="0" autoFill="0" autoLine="0" autoPict="0">
                <anchor moveWithCells="1">
                  <from>
                    <xdr:col>11</xdr:col>
                    <xdr:colOff>66675</xdr:colOff>
                    <xdr:row>6</xdr:row>
                    <xdr:rowOff>190500</xdr:rowOff>
                  </from>
                  <to>
                    <xdr:col>11</xdr:col>
                    <xdr:colOff>371475</xdr:colOff>
                    <xdr:row>8</xdr:row>
                    <xdr:rowOff>28575</xdr:rowOff>
                  </to>
                </anchor>
              </controlPr>
            </control>
          </mc:Choice>
        </mc:AlternateContent>
        <mc:AlternateContent xmlns:mc="http://schemas.openxmlformats.org/markup-compatibility/2006">
          <mc:Choice Requires="x14">
            <control shapeId="68614" r:id="rId9" name="Check Box 6">
              <controlPr defaultSize="0" autoFill="0" autoLine="0" autoPict="0">
                <anchor moveWithCells="1">
                  <from>
                    <xdr:col>11</xdr:col>
                    <xdr:colOff>66675</xdr:colOff>
                    <xdr:row>8</xdr:row>
                    <xdr:rowOff>0</xdr:rowOff>
                  </from>
                  <to>
                    <xdr:col>11</xdr:col>
                    <xdr:colOff>371475</xdr:colOff>
                    <xdr:row>9</xdr:row>
                    <xdr:rowOff>19050</xdr:rowOff>
                  </to>
                </anchor>
              </controlPr>
            </control>
          </mc:Choice>
        </mc:AlternateContent>
        <mc:AlternateContent xmlns:mc="http://schemas.openxmlformats.org/markup-compatibility/2006">
          <mc:Choice Requires="x14">
            <control shapeId="68615" r:id="rId10" name="Check Box 7">
              <controlPr defaultSize="0" autoFill="0" autoLine="0" autoPict="0">
                <anchor moveWithCells="1">
                  <from>
                    <xdr:col>1</xdr:col>
                    <xdr:colOff>66675</xdr:colOff>
                    <xdr:row>8</xdr:row>
                    <xdr:rowOff>0</xdr:rowOff>
                  </from>
                  <to>
                    <xdr:col>1</xdr:col>
                    <xdr:colOff>371475</xdr:colOff>
                    <xdr:row>9</xdr:row>
                    <xdr:rowOff>19050</xdr:rowOff>
                  </to>
                </anchor>
              </controlPr>
            </control>
          </mc:Choice>
        </mc:AlternateContent>
        <mc:AlternateContent xmlns:mc="http://schemas.openxmlformats.org/markup-compatibility/2006">
          <mc:Choice Requires="x14">
            <control shapeId="68616" r:id="rId11" name="Check Box 8">
              <controlPr defaultSize="0" autoFill="0" autoLine="0" autoPict="0">
                <anchor moveWithCells="1">
                  <from>
                    <xdr:col>3</xdr:col>
                    <xdr:colOff>76200</xdr:colOff>
                    <xdr:row>26</xdr:row>
                    <xdr:rowOff>9525</xdr:rowOff>
                  </from>
                  <to>
                    <xdr:col>3</xdr:col>
                    <xdr:colOff>381000</xdr:colOff>
                    <xdr:row>27</xdr:row>
                    <xdr:rowOff>9525</xdr:rowOff>
                  </to>
                </anchor>
              </controlPr>
            </control>
          </mc:Choice>
        </mc:AlternateContent>
        <mc:AlternateContent xmlns:mc="http://schemas.openxmlformats.org/markup-compatibility/2006">
          <mc:Choice Requires="x14">
            <control shapeId="68617" r:id="rId12" name="Check Box 9">
              <controlPr defaultSize="0" autoFill="0" autoLine="0" autoPict="0">
                <anchor moveWithCells="1">
                  <from>
                    <xdr:col>6</xdr:col>
                    <xdr:colOff>352425</xdr:colOff>
                    <xdr:row>26</xdr:row>
                    <xdr:rowOff>19050</xdr:rowOff>
                  </from>
                  <to>
                    <xdr:col>7</xdr:col>
                    <xdr:colOff>276225</xdr:colOff>
                    <xdr:row>27</xdr:row>
                    <xdr:rowOff>19050</xdr:rowOff>
                  </to>
                </anchor>
              </controlPr>
            </control>
          </mc:Choice>
        </mc:AlternateContent>
        <mc:AlternateContent xmlns:mc="http://schemas.openxmlformats.org/markup-compatibility/2006">
          <mc:Choice Requires="x14">
            <control shapeId="68618" r:id="rId13" name="Check Box 10">
              <controlPr defaultSize="0" autoFill="0" autoLine="0" autoPict="0">
                <anchor moveWithCells="1">
                  <from>
                    <xdr:col>6</xdr:col>
                    <xdr:colOff>66675</xdr:colOff>
                    <xdr:row>33</xdr:row>
                    <xdr:rowOff>0</xdr:rowOff>
                  </from>
                  <to>
                    <xdr:col>6</xdr:col>
                    <xdr:colOff>371475</xdr:colOff>
                    <xdr:row>34</xdr:row>
                    <xdr:rowOff>0</xdr:rowOff>
                  </to>
                </anchor>
              </controlPr>
            </control>
          </mc:Choice>
        </mc:AlternateContent>
        <mc:AlternateContent xmlns:mc="http://schemas.openxmlformats.org/markup-compatibility/2006">
          <mc:Choice Requires="x14">
            <control shapeId="68619" r:id="rId14" name="Check Box 11">
              <controlPr defaultSize="0" autoFill="0" autoLine="0" autoPict="0">
                <anchor moveWithCells="1">
                  <from>
                    <xdr:col>10</xdr:col>
                    <xdr:colOff>66675</xdr:colOff>
                    <xdr:row>33</xdr:row>
                    <xdr:rowOff>0</xdr:rowOff>
                  </from>
                  <to>
                    <xdr:col>10</xdr:col>
                    <xdr:colOff>371475</xdr:colOff>
                    <xdr:row>34</xdr:row>
                    <xdr:rowOff>0</xdr:rowOff>
                  </to>
                </anchor>
              </controlPr>
            </control>
          </mc:Choice>
        </mc:AlternateContent>
        <mc:AlternateContent xmlns:mc="http://schemas.openxmlformats.org/markup-compatibility/2006">
          <mc:Choice Requires="x14">
            <control shapeId="68620" r:id="rId15" name="Check Box 12">
              <controlPr defaultSize="0" autoFill="0" autoLine="0" autoPict="0">
                <anchor moveWithCells="1">
                  <from>
                    <xdr:col>6</xdr:col>
                    <xdr:colOff>66675</xdr:colOff>
                    <xdr:row>35</xdr:row>
                    <xdr:rowOff>0</xdr:rowOff>
                  </from>
                  <to>
                    <xdr:col>6</xdr:col>
                    <xdr:colOff>371475</xdr:colOff>
                    <xdr:row>36</xdr:row>
                    <xdr:rowOff>0</xdr:rowOff>
                  </to>
                </anchor>
              </controlPr>
            </control>
          </mc:Choice>
        </mc:AlternateContent>
        <mc:AlternateContent xmlns:mc="http://schemas.openxmlformats.org/markup-compatibility/2006">
          <mc:Choice Requires="x14">
            <control shapeId="68621" r:id="rId16" name="Check Box 13">
              <controlPr defaultSize="0" autoFill="0" autoLine="0" autoPict="0">
                <anchor moveWithCells="1">
                  <from>
                    <xdr:col>10</xdr:col>
                    <xdr:colOff>66675</xdr:colOff>
                    <xdr:row>35</xdr:row>
                    <xdr:rowOff>0</xdr:rowOff>
                  </from>
                  <to>
                    <xdr:col>10</xdr:col>
                    <xdr:colOff>371475</xdr:colOff>
                    <xdr:row>36</xdr:row>
                    <xdr:rowOff>0</xdr:rowOff>
                  </to>
                </anchor>
              </controlPr>
            </control>
          </mc:Choice>
        </mc:AlternateContent>
        <mc:AlternateContent xmlns:mc="http://schemas.openxmlformats.org/markup-compatibility/2006">
          <mc:Choice Requires="x14">
            <control shapeId="68622" r:id="rId17" name="Check Box 14">
              <controlPr defaultSize="0" autoFill="0" autoLine="0" autoPict="0">
                <anchor moveWithCells="1">
                  <from>
                    <xdr:col>6</xdr:col>
                    <xdr:colOff>66675</xdr:colOff>
                    <xdr:row>37</xdr:row>
                    <xdr:rowOff>0</xdr:rowOff>
                  </from>
                  <to>
                    <xdr:col>6</xdr:col>
                    <xdr:colOff>371475</xdr:colOff>
                    <xdr:row>38</xdr:row>
                    <xdr:rowOff>0</xdr:rowOff>
                  </to>
                </anchor>
              </controlPr>
            </control>
          </mc:Choice>
        </mc:AlternateContent>
        <mc:AlternateContent xmlns:mc="http://schemas.openxmlformats.org/markup-compatibility/2006">
          <mc:Choice Requires="x14">
            <control shapeId="68623" r:id="rId18" name="Check Box 15">
              <controlPr defaultSize="0" autoFill="0" autoLine="0" autoPict="0">
                <anchor moveWithCells="1">
                  <from>
                    <xdr:col>6</xdr:col>
                    <xdr:colOff>66675</xdr:colOff>
                    <xdr:row>38</xdr:row>
                    <xdr:rowOff>0</xdr:rowOff>
                  </from>
                  <to>
                    <xdr:col>6</xdr:col>
                    <xdr:colOff>371475</xdr:colOff>
                    <xdr:row>39</xdr:row>
                    <xdr:rowOff>0</xdr:rowOff>
                  </to>
                </anchor>
              </controlPr>
            </control>
          </mc:Choice>
        </mc:AlternateContent>
        <mc:AlternateContent xmlns:mc="http://schemas.openxmlformats.org/markup-compatibility/2006">
          <mc:Choice Requires="x14">
            <control shapeId="68624" r:id="rId19" name="Check Box 16">
              <controlPr defaultSize="0" autoFill="0" autoLine="0" autoPict="0">
                <anchor moveWithCells="1">
                  <from>
                    <xdr:col>6</xdr:col>
                    <xdr:colOff>66675</xdr:colOff>
                    <xdr:row>40</xdr:row>
                    <xdr:rowOff>0</xdr:rowOff>
                  </from>
                  <to>
                    <xdr:col>6</xdr:col>
                    <xdr:colOff>371475</xdr:colOff>
                    <xdr:row>41</xdr:row>
                    <xdr:rowOff>0</xdr:rowOff>
                  </to>
                </anchor>
              </controlPr>
            </control>
          </mc:Choice>
        </mc:AlternateContent>
        <mc:AlternateContent xmlns:mc="http://schemas.openxmlformats.org/markup-compatibility/2006">
          <mc:Choice Requires="x14">
            <control shapeId="68625" r:id="rId20" name="Check Box 17">
              <controlPr defaultSize="0" autoFill="0" autoLine="0" autoPict="0">
                <anchor moveWithCells="1">
                  <from>
                    <xdr:col>6</xdr:col>
                    <xdr:colOff>66675</xdr:colOff>
                    <xdr:row>41</xdr:row>
                    <xdr:rowOff>0</xdr:rowOff>
                  </from>
                  <to>
                    <xdr:col>6</xdr:col>
                    <xdr:colOff>371475</xdr:colOff>
                    <xdr:row>42</xdr:row>
                    <xdr:rowOff>0</xdr:rowOff>
                  </to>
                </anchor>
              </controlPr>
            </control>
          </mc:Choice>
        </mc:AlternateContent>
        <mc:AlternateContent xmlns:mc="http://schemas.openxmlformats.org/markup-compatibility/2006">
          <mc:Choice Requires="x14">
            <control shapeId="68626" r:id="rId21" name="Check Box 18">
              <controlPr defaultSize="0" autoFill="0" autoLine="0" autoPict="0">
                <anchor moveWithCells="1">
                  <from>
                    <xdr:col>6</xdr:col>
                    <xdr:colOff>66675</xdr:colOff>
                    <xdr:row>42</xdr:row>
                    <xdr:rowOff>0</xdr:rowOff>
                  </from>
                  <to>
                    <xdr:col>6</xdr:col>
                    <xdr:colOff>371475</xdr:colOff>
                    <xdr:row>43</xdr:row>
                    <xdr:rowOff>0</xdr:rowOff>
                  </to>
                </anchor>
              </controlPr>
            </control>
          </mc:Choice>
        </mc:AlternateContent>
        <mc:AlternateContent xmlns:mc="http://schemas.openxmlformats.org/markup-compatibility/2006">
          <mc:Choice Requires="x14">
            <control shapeId="68627" r:id="rId22" name="Check Box 19">
              <controlPr defaultSize="0" autoFill="0" autoLine="0" autoPict="0">
                <anchor moveWithCells="1">
                  <from>
                    <xdr:col>5</xdr:col>
                    <xdr:colOff>66675</xdr:colOff>
                    <xdr:row>53</xdr:row>
                    <xdr:rowOff>0</xdr:rowOff>
                  </from>
                  <to>
                    <xdr:col>5</xdr:col>
                    <xdr:colOff>295275</xdr:colOff>
                    <xdr:row>54</xdr:row>
                    <xdr:rowOff>0</xdr:rowOff>
                  </to>
                </anchor>
              </controlPr>
            </control>
          </mc:Choice>
        </mc:AlternateContent>
        <mc:AlternateContent xmlns:mc="http://schemas.openxmlformats.org/markup-compatibility/2006">
          <mc:Choice Requires="x14">
            <control shapeId="68628" r:id="rId23" name="Check Box 20">
              <controlPr defaultSize="0" autoFill="0" autoLine="0" autoPict="0">
                <anchor moveWithCells="1">
                  <from>
                    <xdr:col>8</xdr:col>
                    <xdr:colOff>352425</xdr:colOff>
                    <xdr:row>53</xdr:row>
                    <xdr:rowOff>0</xdr:rowOff>
                  </from>
                  <to>
                    <xdr:col>8</xdr:col>
                    <xdr:colOff>581025</xdr:colOff>
                    <xdr:row>54</xdr:row>
                    <xdr:rowOff>0</xdr:rowOff>
                  </to>
                </anchor>
              </controlPr>
            </control>
          </mc:Choice>
        </mc:AlternateContent>
        <mc:AlternateContent xmlns:mc="http://schemas.openxmlformats.org/markup-compatibility/2006">
          <mc:Choice Requires="x14">
            <control shapeId="68629" r:id="rId24" name="Check Box 21">
              <controlPr defaultSize="0" autoFill="0" autoLine="0" autoPict="0">
                <anchor moveWithCells="1">
                  <from>
                    <xdr:col>5</xdr:col>
                    <xdr:colOff>66675</xdr:colOff>
                    <xdr:row>55</xdr:row>
                    <xdr:rowOff>0</xdr:rowOff>
                  </from>
                  <to>
                    <xdr:col>5</xdr:col>
                    <xdr:colOff>295275</xdr:colOff>
                    <xdr:row>56</xdr:row>
                    <xdr:rowOff>0</xdr:rowOff>
                  </to>
                </anchor>
              </controlPr>
            </control>
          </mc:Choice>
        </mc:AlternateContent>
        <mc:AlternateContent xmlns:mc="http://schemas.openxmlformats.org/markup-compatibility/2006">
          <mc:Choice Requires="x14">
            <control shapeId="68630" r:id="rId25" name="Check Box 22">
              <controlPr defaultSize="0" autoFill="0" autoLine="0" autoPict="0">
                <anchor moveWithCells="1">
                  <from>
                    <xdr:col>9</xdr:col>
                    <xdr:colOff>66675</xdr:colOff>
                    <xdr:row>55</xdr:row>
                    <xdr:rowOff>0</xdr:rowOff>
                  </from>
                  <to>
                    <xdr:col>9</xdr:col>
                    <xdr:colOff>295275</xdr:colOff>
                    <xdr:row>56</xdr:row>
                    <xdr:rowOff>0</xdr:rowOff>
                  </to>
                </anchor>
              </controlPr>
            </control>
          </mc:Choice>
        </mc:AlternateContent>
        <mc:AlternateContent xmlns:mc="http://schemas.openxmlformats.org/markup-compatibility/2006">
          <mc:Choice Requires="x14">
            <control shapeId="68631" r:id="rId26" name="Check Box 23">
              <controlPr defaultSize="0" autoFill="0" autoLine="0" autoPict="0">
                <anchor moveWithCells="1">
                  <from>
                    <xdr:col>5</xdr:col>
                    <xdr:colOff>66675</xdr:colOff>
                    <xdr:row>57</xdr:row>
                    <xdr:rowOff>0</xdr:rowOff>
                  </from>
                  <to>
                    <xdr:col>5</xdr:col>
                    <xdr:colOff>295275</xdr:colOff>
                    <xdr:row>58</xdr:row>
                    <xdr:rowOff>0</xdr:rowOff>
                  </to>
                </anchor>
              </controlPr>
            </control>
          </mc:Choice>
        </mc:AlternateContent>
        <mc:AlternateContent xmlns:mc="http://schemas.openxmlformats.org/markup-compatibility/2006">
          <mc:Choice Requires="x14">
            <control shapeId="68632" r:id="rId27" name="Check Box 24">
              <controlPr defaultSize="0" autoFill="0" autoLine="0" autoPict="0">
                <anchor moveWithCells="1">
                  <from>
                    <xdr:col>9</xdr:col>
                    <xdr:colOff>66675</xdr:colOff>
                    <xdr:row>57</xdr:row>
                    <xdr:rowOff>0</xdr:rowOff>
                  </from>
                  <to>
                    <xdr:col>9</xdr:col>
                    <xdr:colOff>295275</xdr:colOff>
                    <xdr:row>58</xdr:row>
                    <xdr:rowOff>0</xdr:rowOff>
                  </to>
                </anchor>
              </controlPr>
            </control>
          </mc:Choice>
        </mc:AlternateContent>
        <mc:AlternateContent xmlns:mc="http://schemas.openxmlformats.org/markup-compatibility/2006">
          <mc:Choice Requires="x14">
            <control shapeId="68633" r:id="rId28" name="Check Box 25">
              <controlPr defaultSize="0" autoFill="0" autoLine="0" autoPict="0">
                <anchor moveWithCells="1">
                  <from>
                    <xdr:col>5</xdr:col>
                    <xdr:colOff>66675</xdr:colOff>
                    <xdr:row>59</xdr:row>
                    <xdr:rowOff>0</xdr:rowOff>
                  </from>
                  <to>
                    <xdr:col>5</xdr:col>
                    <xdr:colOff>295275</xdr:colOff>
                    <xdr:row>60</xdr:row>
                    <xdr:rowOff>0</xdr:rowOff>
                  </to>
                </anchor>
              </controlPr>
            </control>
          </mc:Choice>
        </mc:AlternateContent>
        <mc:AlternateContent xmlns:mc="http://schemas.openxmlformats.org/markup-compatibility/2006">
          <mc:Choice Requires="x14">
            <control shapeId="68634" r:id="rId29" name="Check Box 26">
              <controlPr defaultSize="0" autoFill="0" autoLine="0" autoPict="0">
                <anchor moveWithCells="1">
                  <from>
                    <xdr:col>5</xdr:col>
                    <xdr:colOff>66675</xdr:colOff>
                    <xdr:row>59</xdr:row>
                    <xdr:rowOff>0</xdr:rowOff>
                  </from>
                  <to>
                    <xdr:col>5</xdr:col>
                    <xdr:colOff>295275</xdr:colOff>
                    <xdr:row>60</xdr:row>
                    <xdr:rowOff>0</xdr:rowOff>
                  </to>
                </anchor>
              </controlPr>
            </control>
          </mc:Choice>
        </mc:AlternateContent>
        <mc:AlternateContent xmlns:mc="http://schemas.openxmlformats.org/markup-compatibility/2006">
          <mc:Choice Requires="x14">
            <control shapeId="68635" r:id="rId30" name="Check Box 27">
              <controlPr defaultSize="0" autoFill="0" autoLine="0" autoPict="0">
                <anchor moveWithCells="1">
                  <from>
                    <xdr:col>5</xdr:col>
                    <xdr:colOff>66675</xdr:colOff>
                    <xdr:row>59</xdr:row>
                    <xdr:rowOff>0</xdr:rowOff>
                  </from>
                  <to>
                    <xdr:col>5</xdr:col>
                    <xdr:colOff>295275</xdr:colOff>
                    <xdr:row>60</xdr:row>
                    <xdr:rowOff>0</xdr:rowOff>
                  </to>
                </anchor>
              </controlPr>
            </control>
          </mc:Choice>
        </mc:AlternateContent>
        <mc:AlternateContent xmlns:mc="http://schemas.openxmlformats.org/markup-compatibility/2006">
          <mc:Choice Requires="x14">
            <control shapeId="68636" r:id="rId31" name="Check Box 28">
              <controlPr defaultSize="0" autoFill="0" autoLine="0" autoPict="0">
                <anchor moveWithCells="1">
                  <from>
                    <xdr:col>5</xdr:col>
                    <xdr:colOff>66675</xdr:colOff>
                    <xdr:row>59</xdr:row>
                    <xdr:rowOff>0</xdr:rowOff>
                  </from>
                  <to>
                    <xdr:col>5</xdr:col>
                    <xdr:colOff>295275</xdr:colOff>
                    <xdr:row>60</xdr:row>
                    <xdr:rowOff>0</xdr:rowOff>
                  </to>
                </anchor>
              </controlPr>
            </control>
          </mc:Choice>
        </mc:AlternateContent>
        <mc:AlternateContent xmlns:mc="http://schemas.openxmlformats.org/markup-compatibility/2006">
          <mc:Choice Requires="x14">
            <control shapeId="68637" r:id="rId32" name="Check Box 29">
              <controlPr defaultSize="0" autoFill="0" autoLine="0" autoPict="0">
                <anchor moveWithCells="1">
                  <from>
                    <xdr:col>5</xdr:col>
                    <xdr:colOff>66675</xdr:colOff>
                    <xdr:row>60</xdr:row>
                    <xdr:rowOff>0</xdr:rowOff>
                  </from>
                  <to>
                    <xdr:col>5</xdr:col>
                    <xdr:colOff>295275</xdr:colOff>
                    <xdr:row>60</xdr:row>
                    <xdr:rowOff>180975</xdr:rowOff>
                  </to>
                </anchor>
              </controlPr>
            </control>
          </mc:Choice>
        </mc:AlternateContent>
        <mc:AlternateContent xmlns:mc="http://schemas.openxmlformats.org/markup-compatibility/2006">
          <mc:Choice Requires="x14">
            <control shapeId="68638" r:id="rId33" name="Check Box 30">
              <controlPr defaultSize="0" autoFill="0" autoLine="0" autoPict="0">
                <anchor moveWithCells="1">
                  <from>
                    <xdr:col>5</xdr:col>
                    <xdr:colOff>66675</xdr:colOff>
                    <xdr:row>61</xdr:row>
                    <xdr:rowOff>0</xdr:rowOff>
                  </from>
                  <to>
                    <xdr:col>5</xdr:col>
                    <xdr:colOff>295275</xdr:colOff>
                    <xdr:row>61</xdr:row>
                    <xdr:rowOff>180975</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181"/>
  <sheetViews>
    <sheetView topLeftCell="A76" workbookViewId="0">
      <selection activeCell="B84" sqref="B84:N91"/>
    </sheetView>
  </sheetViews>
  <sheetFormatPr defaultRowHeight="15" x14ac:dyDescent="0.25"/>
  <cols>
    <col min="1" max="1" width="1.7109375" style="4" customWidth="1"/>
    <col min="2" max="3" width="5.7109375" style="4" customWidth="1"/>
    <col min="4" max="4" width="9.140625" style="4"/>
    <col min="5" max="5" width="5.7109375" style="4" customWidth="1"/>
    <col min="6" max="6" width="6" style="4" customWidth="1"/>
    <col min="7" max="8" width="5.7109375" style="4" customWidth="1"/>
    <col min="9" max="10" width="9.140625" style="4"/>
    <col min="11" max="11" width="7" style="4" customWidth="1"/>
    <col min="12" max="13" width="5.7109375" style="4" customWidth="1"/>
    <col min="14" max="14" width="9.140625" style="4"/>
    <col min="15" max="15" width="5.7109375" style="4" customWidth="1"/>
    <col min="16" max="16384" width="9.140625" style="4"/>
  </cols>
  <sheetData>
    <row r="1" spans="2:14" ht="6.75" customHeight="1" x14ac:dyDescent="0.25"/>
    <row r="2" spans="2:14" ht="21" customHeight="1" x14ac:dyDescent="0.25">
      <c r="B2" s="429" t="s">
        <v>14</v>
      </c>
      <c r="C2" s="429"/>
      <c r="D2" s="429"/>
      <c r="E2" s="429"/>
      <c r="F2" s="429"/>
      <c r="G2" s="429"/>
      <c r="H2" s="429"/>
      <c r="I2" s="429"/>
      <c r="J2" s="429"/>
      <c r="K2" s="429"/>
      <c r="L2" s="429"/>
      <c r="M2" s="429"/>
      <c r="N2" s="429"/>
    </row>
    <row r="3" spans="2:14" ht="18.75" customHeight="1" x14ac:dyDescent="0.25">
      <c r="B3" s="430" t="s">
        <v>370</v>
      </c>
      <c r="C3" s="430"/>
      <c r="D3" s="430"/>
      <c r="E3" s="430"/>
      <c r="F3" s="430"/>
      <c r="G3" s="430"/>
      <c r="H3" s="430"/>
      <c r="I3" s="430"/>
      <c r="J3" s="430"/>
      <c r="K3" s="430"/>
      <c r="L3" s="430"/>
      <c r="M3" s="430"/>
      <c r="N3" s="430"/>
    </row>
    <row r="4" spans="2:14" ht="15" customHeight="1" x14ac:dyDescent="0.25">
      <c r="B4" s="431" t="s">
        <v>371</v>
      </c>
      <c r="C4" s="432"/>
      <c r="D4" s="432"/>
      <c r="E4" s="432"/>
      <c r="F4" s="432"/>
      <c r="G4" s="432"/>
      <c r="H4" s="432"/>
      <c r="I4" s="432"/>
      <c r="J4" s="432"/>
      <c r="K4" s="432"/>
      <c r="L4" s="432"/>
      <c r="M4" s="432"/>
      <c r="N4" s="433"/>
    </row>
    <row r="5" spans="2:14" x14ac:dyDescent="0.25">
      <c r="B5" s="575" t="s">
        <v>183</v>
      </c>
      <c r="C5" s="575"/>
      <c r="D5" s="575"/>
      <c r="E5" s="575"/>
      <c r="F5" s="575"/>
      <c r="G5" s="575"/>
      <c r="H5" s="575"/>
      <c r="I5" s="575"/>
      <c r="J5" s="575"/>
      <c r="K5" s="575"/>
      <c r="L5" s="575"/>
      <c r="M5" s="575"/>
      <c r="N5" s="575"/>
    </row>
    <row r="6" spans="2:14" x14ac:dyDescent="0.25">
      <c r="B6" s="575" t="s">
        <v>366</v>
      </c>
      <c r="C6" s="575"/>
      <c r="D6" s="575"/>
      <c r="E6" s="575"/>
      <c r="F6" s="575"/>
      <c r="G6" s="575"/>
      <c r="H6" s="575"/>
      <c r="I6" s="575"/>
      <c r="J6" s="575"/>
      <c r="K6" s="575"/>
      <c r="L6" s="575"/>
      <c r="M6" s="575"/>
      <c r="N6" s="575"/>
    </row>
    <row r="7" spans="2:14" ht="4.5" customHeight="1" x14ac:dyDescent="0.25">
      <c r="B7" s="16"/>
      <c r="C7" s="16"/>
      <c r="D7" s="16"/>
      <c r="E7" s="16"/>
      <c r="F7" s="16"/>
      <c r="G7" s="16"/>
      <c r="H7" s="16"/>
      <c r="I7" s="16"/>
      <c r="J7" s="16"/>
      <c r="K7" s="16"/>
      <c r="L7" s="16"/>
      <c r="M7" s="16"/>
      <c r="N7" s="16"/>
    </row>
    <row r="8" spans="2:14" ht="15.75" customHeight="1" x14ac:dyDescent="0.25">
      <c r="B8" s="72" t="s">
        <v>55</v>
      </c>
      <c r="C8" s="73"/>
      <c r="D8" s="73"/>
      <c r="E8" s="73"/>
      <c r="F8" s="73"/>
      <c r="G8" s="16"/>
      <c r="H8" s="16"/>
      <c r="I8" s="72" t="s">
        <v>60</v>
      </c>
      <c r="J8" s="73"/>
      <c r="K8" s="73"/>
      <c r="L8" s="73"/>
      <c r="M8" s="73"/>
      <c r="N8" s="16"/>
    </row>
    <row r="9" spans="2:14" s="17" customFormat="1" ht="12.75" x14ac:dyDescent="0.25">
      <c r="B9" s="151"/>
      <c r="C9" s="17" t="s">
        <v>56</v>
      </c>
      <c r="E9" s="151"/>
      <c r="F9" s="17" t="s">
        <v>57</v>
      </c>
      <c r="I9" s="151"/>
      <c r="J9" s="17" t="s">
        <v>12</v>
      </c>
      <c r="L9" s="151"/>
      <c r="M9" s="17" t="s">
        <v>13</v>
      </c>
    </row>
    <row r="10" spans="2:14" x14ac:dyDescent="0.25">
      <c r="B10" s="151"/>
      <c r="C10" s="17" t="s">
        <v>181</v>
      </c>
      <c r="I10" s="151"/>
      <c r="J10" s="17" t="s">
        <v>58</v>
      </c>
      <c r="K10" s="17"/>
      <c r="L10" s="151"/>
      <c r="M10" s="17" t="s">
        <v>59</v>
      </c>
      <c r="N10" s="17"/>
    </row>
    <row r="11" spans="2:14" ht="4.5" customHeight="1" x14ac:dyDescent="0.25"/>
    <row r="12" spans="2:14" ht="15.75" x14ac:dyDescent="0.25">
      <c r="B12" s="72" t="s">
        <v>61</v>
      </c>
      <c r="C12" s="73"/>
      <c r="D12" s="73"/>
      <c r="E12" s="71"/>
      <c r="F12" s="71"/>
    </row>
    <row r="13" spans="2:14" x14ac:dyDescent="0.25">
      <c r="B13" s="9" t="s">
        <v>62</v>
      </c>
    </row>
    <row r="14" spans="2:14" x14ac:dyDescent="0.25">
      <c r="B14" s="4" t="s">
        <v>63</v>
      </c>
    </row>
    <row r="15" spans="2:14" ht="5.25" customHeight="1" x14ac:dyDescent="0.25"/>
    <row r="16" spans="2:14" x14ac:dyDescent="0.25">
      <c r="B16" s="435" t="s">
        <v>64</v>
      </c>
      <c r="C16" s="435"/>
      <c r="D16" s="435"/>
      <c r="E16" s="435"/>
      <c r="F16" s="435"/>
      <c r="G16" s="435"/>
      <c r="H16" s="435"/>
      <c r="I16" s="435"/>
      <c r="J16" s="435"/>
      <c r="K16" s="435"/>
      <c r="L16" s="435"/>
      <c r="M16" s="435"/>
      <c r="N16" s="435"/>
    </row>
    <row r="17" spans="2:14" x14ac:dyDescent="0.25">
      <c r="B17" s="439" t="s">
        <v>65</v>
      </c>
      <c r="C17" s="440"/>
      <c r="D17" s="441"/>
      <c r="E17" s="439" t="s">
        <v>67</v>
      </c>
      <c r="F17" s="440"/>
      <c r="G17" s="440"/>
      <c r="H17" s="441"/>
      <c r="I17" s="436" t="s">
        <v>68</v>
      </c>
      <c r="J17" s="437"/>
      <c r="K17" s="438"/>
      <c r="L17" s="436" t="s">
        <v>69</v>
      </c>
      <c r="M17" s="437"/>
      <c r="N17" s="438"/>
    </row>
    <row r="18" spans="2:14" x14ac:dyDescent="0.25">
      <c r="B18" s="397" t="s">
        <v>66</v>
      </c>
      <c r="C18" s="398"/>
      <c r="D18" s="399"/>
      <c r="E18" s="400" t="s">
        <v>5</v>
      </c>
      <c r="F18" s="401"/>
      <c r="G18" s="401"/>
      <c r="H18" s="402"/>
      <c r="I18" s="379" t="s">
        <v>5</v>
      </c>
      <c r="J18" s="380"/>
      <c r="K18" s="381"/>
      <c r="L18" s="379" t="s">
        <v>5</v>
      </c>
      <c r="M18" s="380"/>
      <c r="N18" s="381"/>
    </row>
    <row r="19" spans="2:14" x14ac:dyDescent="0.25">
      <c r="B19" s="397" t="s">
        <v>198</v>
      </c>
      <c r="C19" s="398"/>
      <c r="D19" s="399"/>
      <c r="E19" s="577" t="s">
        <v>352</v>
      </c>
      <c r="F19" s="573"/>
      <c r="G19" s="573"/>
      <c r="H19" s="574"/>
      <c r="I19" s="379"/>
      <c r="J19" s="380"/>
      <c r="K19" s="381"/>
      <c r="L19" s="379" t="s">
        <v>5</v>
      </c>
      <c r="M19" s="380"/>
      <c r="N19" s="381"/>
    </row>
    <row r="20" spans="2:14" x14ac:dyDescent="0.25">
      <c r="B20" s="397" t="s">
        <v>70</v>
      </c>
      <c r="C20" s="398"/>
      <c r="D20" s="399"/>
      <c r="E20" s="400" t="s">
        <v>372</v>
      </c>
      <c r="F20" s="401"/>
      <c r="G20" s="401"/>
      <c r="H20" s="402"/>
      <c r="I20" s="379" t="s">
        <v>374</v>
      </c>
      <c r="J20" s="380"/>
      <c r="K20" s="381"/>
      <c r="L20" s="379" t="s">
        <v>184</v>
      </c>
      <c r="M20" s="380"/>
      <c r="N20" s="381"/>
    </row>
    <row r="21" spans="2:14" x14ac:dyDescent="0.25">
      <c r="B21" s="397" t="s">
        <v>196</v>
      </c>
      <c r="C21" s="398"/>
      <c r="D21" s="399"/>
      <c r="E21" s="400" t="s">
        <v>373</v>
      </c>
      <c r="F21" s="401"/>
      <c r="G21" s="401"/>
      <c r="H21" s="402"/>
      <c r="I21" s="379" t="s">
        <v>369</v>
      </c>
      <c r="J21" s="380"/>
      <c r="K21" s="381"/>
      <c r="L21" s="379" t="s">
        <v>184</v>
      </c>
      <c r="M21" s="380"/>
      <c r="N21" s="381"/>
    </row>
    <row r="22" spans="2:14" ht="6.75" customHeight="1" thickBot="1" x14ac:dyDescent="0.3">
      <c r="B22" s="74"/>
      <c r="C22" s="74"/>
      <c r="D22" s="74"/>
      <c r="E22" s="75"/>
      <c r="F22" s="75"/>
      <c r="G22" s="75"/>
      <c r="H22" s="75"/>
      <c r="I22" s="74"/>
      <c r="J22" s="74"/>
      <c r="K22" s="74"/>
      <c r="L22" s="74"/>
      <c r="M22" s="74"/>
      <c r="N22" s="74"/>
    </row>
    <row r="23" spans="2:14" x14ac:dyDescent="0.25">
      <c r="B23" s="85" t="s">
        <v>71</v>
      </c>
      <c r="C23" s="86"/>
      <c r="D23" s="87"/>
      <c r="E23" s="87"/>
      <c r="F23" s="87"/>
      <c r="G23" s="87"/>
      <c r="H23" s="87"/>
      <c r="I23" s="87"/>
      <c r="J23" s="87"/>
      <c r="K23" s="87"/>
      <c r="L23" s="87"/>
      <c r="M23" s="87"/>
      <c r="N23" s="88"/>
    </row>
    <row r="24" spans="2:14" x14ac:dyDescent="0.25">
      <c r="B24" s="89" t="s">
        <v>72</v>
      </c>
      <c r="C24" s="76"/>
      <c r="D24" s="76"/>
      <c r="E24" s="76"/>
      <c r="F24" s="76"/>
      <c r="G24" s="76"/>
      <c r="H24" s="76"/>
      <c r="I24" s="76"/>
      <c r="J24" s="76"/>
      <c r="K24" s="76"/>
      <c r="L24" s="66"/>
      <c r="M24" s="66"/>
      <c r="N24" s="90"/>
    </row>
    <row r="25" spans="2:14" ht="6" customHeight="1" thickBot="1" x14ac:dyDescent="0.3">
      <c r="B25" s="91"/>
      <c r="C25" s="92"/>
      <c r="D25" s="92"/>
      <c r="E25" s="92"/>
      <c r="F25" s="92"/>
      <c r="G25" s="92"/>
      <c r="H25" s="92"/>
      <c r="I25" s="92"/>
      <c r="J25" s="92"/>
      <c r="K25" s="92"/>
      <c r="L25" s="92"/>
      <c r="M25" s="92"/>
      <c r="N25" s="93"/>
    </row>
    <row r="26" spans="2:14" ht="6" customHeight="1" x14ac:dyDescent="0.25"/>
    <row r="27" spans="2:14" x14ac:dyDescent="0.25">
      <c r="B27" s="4" t="s">
        <v>74</v>
      </c>
    </row>
    <row r="28" spans="2:14" x14ac:dyDescent="0.25">
      <c r="B28" s="4" t="s">
        <v>75</v>
      </c>
      <c r="E28" s="151"/>
    </row>
    <row r="29" spans="2:14" ht="15.75" thickBot="1" x14ac:dyDescent="0.3">
      <c r="B29" s="4" t="s">
        <v>76</v>
      </c>
      <c r="E29" s="151"/>
    </row>
    <row r="30" spans="2:14" x14ac:dyDescent="0.25">
      <c r="B30" s="85" t="s">
        <v>71</v>
      </c>
      <c r="C30" s="86"/>
      <c r="D30" s="87"/>
      <c r="E30" s="87"/>
      <c r="F30" s="87"/>
      <c r="G30" s="87"/>
      <c r="H30" s="87"/>
      <c r="I30" s="87"/>
      <c r="J30" s="87"/>
      <c r="K30" s="87"/>
      <c r="L30" s="87"/>
      <c r="M30" s="87"/>
      <c r="N30" s="88"/>
    </row>
    <row r="31" spans="2:14" x14ac:dyDescent="0.25">
      <c r="B31" s="89" t="s">
        <v>185</v>
      </c>
      <c r="C31" s="76"/>
      <c r="D31" s="76"/>
      <c r="E31" s="76"/>
      <c r="F31" s="76"/>
      <c r="G31" s="76"/>
      <c r="H31" s="76"/>
      <c r="I31" s="76"/>
      <c r="J31" s="76"/>
      <c r="K31" s="76"/>
      <c r="L31" s="66"/>
      <c r="M31" s="66"/>
      <c r="N31" s="90"/>
    </row>
    <row r="32" spans="2:14" ht="5.25" customHeight="1" thickBot="1" x14ac:dyDescent="0.3">
      <c r="B32" s="91"/>
      <c r="C32" s="92"/>
      <c r="D32" s="92"/>
      <c r="E32" s="92"/>
      <c r="F32" s="92"/>
      <c r="G32" s="92"/>
      <c r="H32" s="92"/>
      <c r="I32" s="92"/>
      <c r="J32" s="92"/>
      <c r="K32" s="92"/>
      <c r="L32" s="92"/>
      <c r="M32" s="92"/>
      <c r="N32" s="93"/>
    </row>
    <row r="33" spans="2:14" ht="9" customHeight="1" x14ac:dyDescent="0.25"/>
    <row r="34" spans="2:14" ht="16.5" thickBot="1" x14ac:dyDescent="0.3">
      <c r="B34" s="72" t="s">
        <v>73</v>
      </c>
      <c r="C34" s="73"/>
      <c r="D34" s="73"/>
      <c r="E34" s="77"/>
    </row>
    <row r="35" spans="2:14" x14ac:dyDescent="0.25">
      <c r="B35" s="80" t="s">
        <v>77</v>
      </c>
      <c r="C35" s="55"/>
      <c r="D35" s="55"/>
      <c r="E35" s="55"/>
      <c r="F35" s="55"/>
      <c r="G35" s="152"/>
      <c r="H35" s="155" t="s">
        <v>82</v>
      </c>
      <c r="I35" s="55"/>
      <c r="J35" s="152"/>
      <c r="K35" s="155" t="s">
        <v>83</v>
      </c>
      <c r="L35" s="55"/>
      <c r="M35" s="55"/>
      <c r="N35" s="95"/>
    </row>
    <row r="36" spans="2:14" ht="5.0999999999999996" customHeight="1" x14ac:dyDescent="0.25">
      <c r="B36" s="83"/>
      <c r="C36" s="77"/>
      <c r="D36" s="77"/>
      <c r="E36" s="77"/>
      <c r="F36" s="77"/>
      <c r="G36" s="78"/>
      <c r="H36" s="79"/>
      <c r="I36" s="77"/>
      <c r="J36" s="78"/>
      <c r="K36" s="79"/>
      <c r="L36" s="77"/>
      <c r="M36" s="77"/>
      <c r="N36" s="84"/>
    </row>
    <row r="37" spans="2:14" x14ac:dyDescent="0.25">
      <c r="B37" s="81" t="s">
        <v>78</v>
      </c>
      <c r="G37" s="151"/>
      <c r="H37" s="4" t="s">
        <v>84</v>
      </c>
      <c r="K37" s="151"/>
      <c r="L37" s="4" t="s">
        <v>85</v>
      </c>
      <c r="N37" s="82"/>
    </row>
    <row r="38" spans="2:14" ht="5.0999999999999996" customHeight="1" x14ac:dyDescent="0.25">
      <c r="B38" s="83"/>
      <c r="C38" s="77"/>
      <c r="D38" s="77"/>
      <c r="E38" s="77"/>
      <c r="F38" s="77"/>
      <c r="G38" s="78"/>
      <c r="H38" s="79"/>
      <c r="I38" s="77"/>
      <c r="J38" s="78"/>
      <c r="K38" s="79"/>
      <c r="L38" s="77"/>
      <c r="M38" s="77"/>
      <c r="N38" s="84"/>
    </row>
    <row r="39" spans="2:14" x14ac:dyDescent="0.25">
      <c r="B39" s="81" t="s">
        <v>79</v>
      </c>
      <c r="G39" s="151"/>
      <c r="H39" s="4" t="s">
        <v>86</v>
      </c>
      <c r="N39" s="82"/>
    </row>
    <row r="40" spans="2:14" x14ac:dyDescent="0.25">
      <c r="B40" s="81"/>
      <c r="G40" s="151"/>
      <c r="H40" s="4" t="s">
        <v>87</v>
      </c>
      <c r="N40" s="82"/>
    </row>
    <row r="41" spans="2:14" ht="5.0999999999999996" customHeight="1" x14ac:dyDescent="0.25">
      <c r="B41" s="83"/>
      <c r="C41" s="77"/>
      <c r="D41" s="77"/>
      <c r="E41" s="77"/>
      <c r="F41" s="77"/>
      <c r="G41" s="78"/>
      <c r="H41" s="79"/>
      <c r="I41" s="77"/>
      <c r="J41" s="78"/>
      <c r="K41" s="79"/>
      <c r="L41" s="77"/>
      <c r="M41" s="77"/>
      <c r="N41" s="84"/>
    </row>
    <row r="42" spans="2:14" x14ac:dyDescent="0.25">
      <c r="B42" s="81" t="s">
        <v>80</v>
      </c>
      <c r="G42" s="151"/>
      <c r="H42" s="4" t="s">
        <v>88</v>
      </c>
      <c r="J42" s="17"/>
      <c r="N42" s="82"/>
    </row>
    <row r="43" spans="2:14" x14ac:dyDescent="0.25">
      <c r="B43" s="81"/>
      <c r="G43" s="151"/>
      <c r="H43" s="4" t="s">
        <v>89</v>
      </c>
      <c r="N43" s="82"/>
    </row>
    <row r="44" spans="2:14" x14ac:dyDescent="0.25">
      <c r="B44" s="81"/>
      <c r="G44" s="151"/>
      <c r="H44" s="4" t="s">
        <v>90</v>
      </c>
      <c r="N44" s="82"/>
    </row>
    <row r="45" spans="2:14" ht="15.75" thickBot="1" x14ac:dyDescent="0.3">
      <c r="B45" s="403" t="s">
        <v>91</v>
      </c>
      <c r="C45" s="404"/>
      <c r="D45" s="404"/>
      <c r="E45" s="404"/>
      <c r="F45" s="404"/>
      <c r="G45" s="404"/>
      <c r="H45" s="404"/>
      <c r="I45" s="404"/>
      <c r="J45" s="404"/>
      <c r="K45" s="404"/>
      <c r="L45" s="404"/>
      <c r="M45" s="404"/>
      <c r="N45" s="405"/>
    </row>
    <row r="46" spans="2:14" x14ac:dyDescent="0.25">
      <c r="B46" s="382" t="s">
        <v>379</v>
      </c>
      <c r="C46" s="383"/>
      <c r="D46" s="383"/>
      <c r="E46" s="383"/>
      <c r="F46" s="383"/>
      <c r="G46" s="383"/>
      <c r="H46" s="383"/>
      <c r="I46" s="383"/>
      <c r="J46" s="383"/>
      <c r="K46" s="383"/>
      <c r="L46" s="383"/>
      <c r="M46" s="383"/>
      <c r="N46" s="384"/>
    </row>
    <row r="47" spans="2:14" ht="11.25" customHeight="1" x14ac:dyDescent="0.25">
      <c r="B47" s="385"/>
      <c r="C47" s="386"/>
      <c r="D47" s="386"/>
      <c r="E47" s="386"/>
      <c r="F47" s="386"/>
      <c r="G47" s="386"/>
      <c r="H47" s="386"/>
      <c r="I47" s="386"/>
      <c r="J47" s="386"/>
      <c r="K47" s="386"/>
      <c r="L47" s="386"/>
      <c r="M47" s="386"/>
      <c r="N47" s="387"/>
    </row>
    <row r="48" spans="2:14" ht="11.25" hidden="1" customHeight="1" x14ac:dyDescent="0.25">
      <c r="B48" s="385"/>
      <c r="C48" s="386"/>
      <c r="D48" s="386"/>
      <c r="E48" s="386"/>
      <c r="F48" s="386"/>
      <c r="G48" s="386"/>
      <c r="H48" s="386"/>
      <c r="I48" s="386"/>
      <c r="J48" s="386"/>
      <c r="K48" s="386"/>
      <c r="L48" s="386"/>
      <c r="M48" s="386"/>
      <c r="N48" s="387"/>
    </row>
    <row r="49" spans="2:14" ht="6.75" hidden="1" customHeight="1" x14ac:dyDescent="0.25">
      <c r="B49" s="385"/>
      <c r="C49" s="386"/>
      <c r="D49" s="386"/>
      <c r="E49" s="386"/>
      <c r="F49" s="386"/>
      <c r="G49" s="386"/>
      <c r="H49" s="386"/>
      <c r="I49" s="386"/>
      <c r="J49" s="386"/>
      <c r="K49" s="386"/>
      <c r="L49" s="386"/>
      <c r="M49" s="386"/>
      <c r="N49" s="387"/>
    </row>
    <row r="50" spans="2:14" hidden="1" x14ac:dyDescent="0.25">
      <c r="B50" s="385"/>
      <c r="C50" s="386"/>
      <c r="D50" s="386"/>
      <c r="E50" s="386"/>
      <c r="F50" s="386"/>
      <c r="G50" s="386"/>
      <c r="H50" s="386"/>
      <c r="I50" s="386"/>
      <c r="J50" s="386"/>
      <c r="K50" s="386"/>
      <c r="L50" s="386"/>
      <c r="M50" s="386"/>
      <c r="N50" s="387"/>
    </row>
    <row r="51" spans="2:14" ht="1.5" customHeight="1" x14ac:dyDescent="0.25">
      <c r="B51" s="385"/>
      <c r="C51" s="386"/>
      <c r="D51" s="386"/>
      <c r="E51" s="386"/>
      <c r="F51" s="386"/>
      <c r="G51" s="386"/>
      <c r="H51" s="386"/>
      <c r="I51" s="386"/>
      <c r="J51" s="386"/>
      <c r="K51" s="386"/>
      <c r="L51" s="386"/>
      <c r="M51" s="386"/>
      <c r="N51" s="387"/>
    </row>
    <row r="52" spans="2:14" ht="1.5" customHeight="1" thickBot="1" x14ac:dyDescent="0.3">
      <c r="B52" s="388"/>
      <c r="C52" s="389"/>
      <c r="D52" s="389"/>
      <c r="E52" s="389"/>
      <c r="F52" s="389"/>
      <c r="G52" s="389"/>
      <c r="H52" s="389"/>
      <c r="I52" s="389"/>
      <c r="J52" s="389"/>
      <c r="K52" s="389"/>
      <c r="L52" s="389"/>
      <c r="M52" s="389"/>
      <c r="N52" s="390"/>
    </row>
    <row r="53" spans="2:14" ht="8.25" customHeight="1" x14ac:dyDescent="0.25"/>
    <row r="54" spans="2:14" ht="16.5" thickBot="1" x14ac:dyDescent="0.3">
      <c r="B54" s="72" t="s">
        <v>92</v>
      </c>
      <c r="C54" s="73"/>
      <c r="D54" s="73"/>
    </row>
    <row r="55" spans="2:14" x14ac:dyDescent="0.25">
      <c r="B55" s="80" t="s">
        <v>93</v>
      </c>
      <c r="C55" s="55"/>
      <c r="D55" s="55"/>
      <c r="E55" s="55"/>
      <c r="F55" s="152"/>
      <c r="G55" s="55" t="s">
        <v>94</v>
      </c>
      <c r="H55" s="55"/>
      <c r="I55" s="152"/>
      <c r="J55" s="55" t="s">
        <v>230</v>
      </c>
      <c r="K55" s="55"/>
      <c r="L55" s="55"/>
      <c r="M55" s="55"/>
      <c r="N55" s="95"/>
    </row>
    <row r="56" spans="2:14" ht="5.0999999999999996" customHeight="1" x14ac:dyDescent="0.25">
      <c r="B56" s="96"/>
      <c r="C56" s="23"/>
      <c r="D56" s="23"/>
      <c r="E56" s="23"/>
      <c r="F56" s="97"/>
      <c r="G56" s="23"/>
      <c r="H56" s="23"/>
      <c r="I56" s="97"/>
      <c r="J56" s="23"/>
      <c r="K56" s="23"/>
      <c r="L56" s="23"/>
      <c r="M56" s="23"/>
      <c r="N56" s="98"/>
    </row>
    <row r="57" spans="2:14" x14ac:dyDescent="0.25">
      <c r="B57" s="81" t="s">
        <v>96</v>
      </c>
      <c r="F57" s="151"/>
      <c r="G57" s="4" t="s">
        <v>97</v>
      </c>
      <c r="J57" s="151"/>
      <c r="K57" s="4" t="s">
        <v>98</v>
      </c>
      <c r="N57" s="82"/>
    </row>
    <row r="58" spans="2:14" ht="5.0999999999999996" customHeight="1" x14ac:dyDescent="0.25">
      <c r="B58" s="96"/>
      <c r="C58" s="23"/>
      <c r="D58" s="23"/>
      <c r="E58" s="23"/>
      <c r="F58" s="97"/>
      <c r="G58" s="23"/>
      <c r="H58" s="23"/>
      <c r="I58" s="97"/>
      <c r="J58" s="23"/>
      <c r="K58" s="23"/>
      <c r="L58" s="23"/>
      <c r="M58" s="23"/>
      <c r="N58" s="98"/>
    </row>
    <row r="59" spans="2:14" x14ac:dyDescent="0.25">
      <c r="B59" s="81" t="s">
        <v>99</v>
      </c>
      <c r="F59" s="151"/>
      <c r="G59" s="4" t="s">
        <v>100</v>
      </c>
      <c r="J59" s="151"/>
      <c r="K59" s="4" t="s">
        <v>101</v>
      </c>
      <c r="N59" s="82"/>
    </row>
    <row r="60" spans="2:14" ht="5.0999999999999996" customHeight="1" x14ac:dyDescent="0.25">
      <c r="B60" s="96"/>
      <c r="C60" s="23"/>
      <c r="D60" s="23"/>
      <c r="E60" s="23"/>
      <c r="F60" s="97"/>
      <c r="G60" s="23"/>
      <c r="H60" s="23"/>
      <c r="I60" s="97"/>
      <c r="J60" s="23"/>
      <c r="K60" s="23"/>
      <c r="L60" s="23"/>
      <c r="M60" s="23"/>
      <c r="N60" s="98"/>
    </row>
    <row r="61" spans="2:14" x14ac:dyDescent="0.25">
      <c r="B61" s="81" t="s">
        <v>102</v>
      </c>
      <c r="F61" s="151"/>
      <c r="G61" s="4" t="s">
        <v>104</v>
      </c>
      <c r="N61" s="82"/>
    </row>
    <row r="62" spans="2:14" x14ac:dyDescent="0.25">
      <c r="B62" s="81" t="s">
        <v>103</v>
      </c>
      <c r="F62" s="151"/>
      <c r="G62" s="4" t="s">
        <v>105</v>
      </c>
      <c r="N62" s="82"/>
    </row>
    <row r="63" spans="2:14" x14ac:dyDescent="0.25">
      <c r="B63" s="81"/>
      <c r="F63" s="151"/>
      <c r="G63" s="4" t="s">
        <v>106</v>
      </c>
      <c r="N63" s="82"/>
    </row>
    <row r="64" spans="2:14" ht="15.75" thickBot="1" x14ac:dyDescent="0.3">
      <c r="B64" s="403" t="s">
        <v>91</v>
      </c>
      <c r="C64" s="404"/>
      <c r="D64" s="404"/>
      <c r="E64" s="404"/>
      <c r="F64" s="404"/>
      <c r="G64" s="404"/>
      <c r="H64" s="404"/>
      <c r="I64" s="404"/>
      <c r="J64" s="404"/>
      <c r="K64" s="404"/>
      <c r="L64" s="404"/>
      <c r="M64" s="404"/>
      <c r="N64" s="405"/>
    </row>
    <row r="65" spans="2:14" x14ac:dyDescent="0.25">
      <c r="B65" s="382" t="s">
        <v>380</v>
      </c>
      <c r="C65" s="383"/>
      <c r="D65" s="383"/>
      <c r="E65" s="383"/>
      <c r="F65" s="383"/>
      <c r="G65" s="383"/>
      <c r="H65" s="383"/>
      <c r="I65" s="383"/>
      <c r="J65" s="383"/>
      <c r="K65" s="383"/>
      <c r="L65" s="383"/>
      <c r="M65" s="383"/>
      <c r="N65" s="384"/>
    </row>
    <row r="66" spans="2:14" x14ac:dyDescent="0.25">
      <c r="B66" s="385"/>
      <c r="C66" s="386"/>
      <c r="D66" s="386"/>
      <c r="E66" s="386"/>
      <c r="F66" s="386"/>
      <c r="G66" s="386"/>
      <c r="H66" s="386"/>
      <c r="I66" s="386"/>
      <c r="J66" s="386"/>
      <c r="K66" s="386"/>
      <c r="L66" s="386"/>
      <c r="M66" s="386"/>
      <c r="N66" s="387"/>
    </row>
    <row r="67" spans="2:14" x14ac:dyDescent="0.25">
      <c r="B67" s="385"/>
      <c r="C67" s="386"/>
      <c r="D67" s="386"/>
      <c r="E67" s="386"/>
      <c r="F67" s="386"/>
      <c r="G67" s="386"/>
      <c r="H67" s="386"/>
      <c r="I67" s="386"/>
      <c r="J67" s="386"/>
      <c r="K67" s="386"/>
      <c r="L67" s="386"/>
      <c r="M67" s="386"/>
      <c r="N67" s="387"/>
    </row>
    <row r="68" spans="2:14" x14ac:dyDescent="0.25">
      <c r="B68" s="385"/>
      <c r="C68" s="386"/>
      <c r="D68" s="386"/>
      <c r="E68" s="386"/>
      <c r="F68" s="386"/>
      <c r="G68" s="386"/>
      <c r="H68" s="386"/>
      <c r="I68" s="386"/>
      <c r="J68" s="386"/>
      <c r="K68" s="386"/>
      <c r="L68" s="386"/>
      <c r="M68" s="386"/>
      <c r="N68" s="387"/>
    </row>
    <row r="69" spans="2:14" ht="3" customHeight="1" x14ac:dyDescent="0.25">
      <c r="B69" s="385"/>
      <c r="C69" s="386"/>
      <c r="D69" s="386"/>
      <c r="E69" s="386"/>
      <c r="F69" s="386"/>
      <c r="G69" s="386"/>
      <c r="H69" s="386"/>
      <c r="I69" s="386"/>
      <c r="J69" s="386"/>
      <c r="K69" s="386"/>
      <c r="L69" s="386"/>
      <c r="M69" s="386"/>
      <c r="N69" s="387"/>
    </row>
    <row r="70" spans="2:14" ht="13.5" customHeight="1" x14ac:dyDescent="0.25">
      <c r="B70" s="385"/>
      <c r="C70" s="386"/>
      <c r="D70" s="386"/>
      <c r="E70" s="386"/>
      <c r="F70" s="386"/>
      <c r="G70" s="386"/>
      <c r="H70" s="386"/>
      <c r="I70" s="386"/>
      <c r="J70" s="386"/>
      <c r="K70" s="386"/>
      <c r="L70" s="386"/>
      <c r="M70" s="386"/>
      <c r="N70" s="387"/>
    </row>
    <row r="71" spans="2:14" hidden="1" x14ac:dyDescent="0.25">
      <c r="B71" s="385"/>
      <c r="C71" s="386"/>
      <c r="D71" s="386"/>
      <c r="E71" s="386"/>
      <c r="F71" s="386"/>
      <c r="G71" s="386"/>
      <c r="H71" s="386"/>
      <c r="I71" s="386"/>
      <c r="J71" s="386"/>
      <c r="K71" s="386"/>
      <c r="L71" s="386"/>
      <c r="M71" s="386"/>
      <c r="N71" s="387"/>
    </row>
    <row r="72" spans="2:14" ht="40.5" customHeight="1" thickBot="1" x14ac:dyDescent="0.3">
      <c r="B72" s="388"/>
      <c r="C72" s="389"/>
      <c r="D72" s="389"/>
      <c r="E72" s="389"/>
      <c r="F72" s="389"/>
      <c r="G72" s="389"/>
      <c r="H72" s="389"/>
      <c r="I72" s="389"/>
      <c r="J72" s="389"/>
      <c r="K72" s="389"/>
      <c r="L72" s="389"/>
      <c r="M72" s="389"/>
      <c r="N72" s="390"/>
    </row>
    <row r="73" spans="2:14" ht="9.75" customHeight="1" x14ac:dyDescent="0.25"/>
    <row r="74" spans="2:14" ht="16.5" thickBot="1" x14ac:dyDescent="0.3">
      <c r="B74" s="99" t="s">
        <v>107</v>
      </c>
      <c r="C74" s="100"/>
      <c r="D74" s="100"/>
      <c r="E74" s="23"/>
      <c r="F74" s="23"/>
      <c r="G74" s="23"/>
      <c r="H74" s="23"/>
    </row>
    <row r="75" spans="2:14" ht="15.75" thickBot="1" x14ac:dyDescent="0.3">
      <c r="B75" s="391" t="s">
        <v>91</v>
      </c>
      <c r="C75" s="392"/>
      <c r="D75" s="392"/>
      <c r="E75" s="392"/>
      <c r="F75" s="392"/>
      <c r="G75" s="392"/>
      <c r="H75" s="392"/>
      <c r="I75" s="392"/>
      <c r="J75" s="392"/>
      <c r="K75" s="392"/>
      <c r="L75" s="392"/>
      <c r="M75" s="392"/>
      <c r="N75" s="393"/>
    </row>
    <row r="76" spans="2:14" x14ac:dyDescent="0.25">
      <c r="B76" s="382" t="s">
        <v>381</v>
      </c>
      <c r="C76" s="383"/>
      <c r="D76" s="383"/>
      <c r="E76" s="383"/>
      <c r="F76" s="383"/>
      <c r="G76" s="383"/>
      <c r="H76" s="383"/>
      <c r="I76" s="383"/>
      <c r="J76" s="383"/>
      <c r="K76" s="383"/>
      <c r="L76" s="383"/>
      <c r="M76" s="383"/>
      <c r="N76" s="384"/>
    </row>
    <row r="77" spans="2:14" ht="4.5" customHeight="1" x14ac:dyDescent="0.25">
      <c r="B77" s="385"/>
      <c r="C77" s="386"/>
      <c r="D77" s="386"/>
      <c r="E77" s="386"/>
      <c r="F77" s="386"/>
      <c r="G77" s="386"/>
      <c r="H77" s="386"/>
      <c r="I77" s="386"/>
      <c r="J77" s="386"/>
      <c r="K77" s="386"/>
      <c r="L77" s="386"/>
      <c r="M77" s="386"/>
      <c r="N77" s="387"/>
    </row>
    <row r="78" spans="2:14" ht="21.75" customHeight="1" thickBot="1" x14ac:dyDescent="0.3">
      <c r="B78" s="388"/>
      <c r="C78" s="389"/>
      <c r="D78" s="389"/>
      <c r="E78" s="389"/>
      <c r="F78" s="389"/>
      <c r="G78" s="389"/>
      <c r="H78" s="389"/>
      <c r="I78" s="389"/>
      <c r="J78" s="389"/>
      <c r="K78" s="389"/>
      <c r="L78" s="389"/>
      <c r="M78" s="389"/>
      <c r="N78" s="390"/>
    </row>
    <row r="79" spans="2:14" ht="13.5" customHeight="1" x14ac:dyDescent="0.25">
      <c r="B79" s="211"/>
      <c r="C79" s="211"/>
      <c r="D79" s="211"/>
      <c r="E79" s="211"/>
      <c r="F79" s="211"/>
      <c r="G79" s="211"/>
      <c r="H79" s="211"/>
      <c r="I79" s="211"/>
      <c r="J79" s="211"/>
      <c r="K79" s="211"/>
      <c r="L79" s="211"/>
      <c r="M79" s="211"/>
      <c r="N79" s="211"/>
    </row>
    <row r="80" spans="2:14" ht="13.5" customHeight="1" x14ac:dyDescent="0.25">
      <c r="B80" s="228"/>
      <c r="C80" s="228"/>
      <c r="D80" s="228"/>
      <c r="E80" s="228"/>
      <c r="F80" s="228"/>
      <c r="G80" s="228"/>
      <c r="H80" s="228"/>
      <c r="I80" s="228"/>
      <c r="J80" s="228"/>
      <c r="K80" s="228"/>
      <c r="L80" s="228"/>
      <c r="M80" s="228"/>
      <c r="N80" s="228"/>
    </row>
    <row r="81" spans="1:14" ht="13.5" customHeight="1" x14ac:dyDescent="0.25">
      <c r="B81" s="228"/>
      <c r="C81" s="228"/>
      <c r="D81" s="228"/>
      <c r="E81" s="228"/>
      <c r="F81" s="228"/>
      <c r="G81" s="228"/>
      <c r="H81" s="228"/>
      <c r="I81" s="228"/>
      <c r="J81" s="228"/>
      <c r="K81" s="228"/>
      <c r="L81" s="228"/>
      <c r="M81" s="228"/>
      <c r="N81" s="228"/>
    </row>
    <row r="82" spans="1:14" ht="13.5" customHeight="1" x14ac:dyDescent="0.25">
      <c r="B82" s="228"/>
      <c r="C82" s="228"/>
      <c r="D82" s="228"/>
      <c r="E82" s="228"/>
      <c r="F82" s="228"/>
      <c r="G82" s="228"/>
      <c r="H82" s="228"/>
      <c r="I82" s="228"/>
      <c r="J82" s="228"/>
      <c r="K82" s="228"/>
      <c r="L82" s="228"/>
      <c r="M82" s="228"/>
      <c r="N82" s="228"/>
    </row>
    <row r="83" spans="1:14" ht="13.5" customHeight="1" thickBot="1" x14ac:dyDescent="0.3">
      <c r="B83" s="211"/>
      <c r="C83" s="211"/>
      <c r="D83" s="211"/>
      <c r="E83" s="211"/>
      <c r="F83" s="211"/>
      <c r="G83" s="211"/>
      <c r="H83" s="211"/>
      <c r="I83" s="211"/>
      <c r="J83" s="211"/>
      <c r="K83" s="211"/>
      <c r="L83" s="211"/>
      <c r="M83" s="211"/>
      <c r="N83" s="211"/>
    </row>
    <row r="84" spans="1:14" ht="13.5" customHeight="1" x14ac:dyDescent="0.25">
      <c r="B84" s="406" t="s">
        <v>384</v>
      </c>
      <c r="C84" s="407"/>
      <c r="D84" s="407"/>
      <c r="E84" s="407"/>
      <c r="F84" s="407"/>
      <c r="G84" s="407"/>
      <c r="H84" s="407"/>
      <c r="I84" s="407"/>
      <c r="J84" s="407"/>
      <c r="K84" s="407"/>
      <c r="L84" s="407"/>
      <c r="M84" s="407"/>
      <c r="N84" s="408"/>
    </row>
    <row r="85" spans="1:14" ht="13.5" customHeight="1" x14ac:dyDescent="0.25">
      <c r="B85" s="409" t="s">
        <v>244</v>
      </c>
      <c r="C85" s="409"/>
      <c r="D85" s="409"/>
      <c r="E85" s="409"/>
      <c r="F85" s="409"/>
      <c r="G85" s="409"/>
      <c r="H85" s="409"/>
      <c r="I85" s="409" t="s">
        <v>245</v>
      </c>
      <c r="J85" s="409"/>
      <c r="K85" s="409"/>
      <c r="L85" s="409"/>
      <c r="M85" s="409"/>
      <c r="N85" s="409"/>
    </row>
    <row r="86" spans="1:14" ht="13.5" customHeight="1" x14ac:dyDescent="0.25">
      <c r="B86" s="409" t="s">
        <v>246</v>
      </c>
      <c r="C86" s="409"/>
      <c r="D86" s="409"/>
      <c r="E86" s="409" t="s">
        <v>247</v>
      </c>
      <c r="F86" s="409"/>
      <c r="G86" s="409"/>
      <c r="H86" s="409"/>
      <c r="I86" s="409" t="s">
        <v>246</v>
      </c>
      <c r="J86" s="409"/>
      <c r="K86" s="409" t="s">
        <v>247</v>
      </c>
      <c r="L86" s="409"/>
      <c r="M86" s="409"/>
      <c r="N86" s="409"/>
    </row>
    <row r="87" spans="1:14" ht="13.5" customHeight="1" x14ac:dyDescent="0.25">
      <c r="B87" s="409" t="s">
        <v>382</v>
      </c>
      <c r="C87" s="409"/>
      <c r="D87" s="409"/>
      <c r="E87" s="410"/>
      <c r="F87" s="411"/>
      <c r="G87" s="411"/>
      <c r="H87" s="412"/>
      <c r="I87" s="409" t="s">
        <v>382</v>
      </c>
      <c r="J87" s="409"/>
      <c r="K87" s="426"/>
      <c r="L87" s="426"/>
      <c r="M87" s="426"/>
      <c r="N87" s="426"/>
    </row>
    <row r="88" spans="1:14" ht="13.5" customHeight="1" x14ac:dyDescent="0.25">
      <c r="B88" s="409" t="s">
        <v>383</v>
      </c>
      <c r="C88" s="409"/>
      <c r="D88" s="409"/>
      <c r="E88" s="410"/>
      <c r="F88" s="411"/>
      <c r="G88" s="411"/>
      <c r="H88" s="412"/>
      <c r="I88" s="409" t="s">
        <v>383</v>
      </c>
      <c r="J88" s="409"/>
      <c r="K88" s="426"/>
      <c r="L88" s="426"/>
      <c r="M88" s="426"/>
      <c r="N88" s="426"/>
    </row>
    <row r="89" spans="1:14" ht="13.5" customHeight="1" x14ac:dyDescent="0.25">
      <c r="B89" s="409" t="s">
        <v>248</v>
      </c>
      <c r="C89" s="409"/>
      <c r="D89" s="409"/>
      <c r="E89" s="426"/>
      <c r="F89" s="426"/>
      <c r="G89" s="426"/>
      <c r="H89" s="426"/>
      <c r="I89" s="409" t="s">
        <v>248</v>
      </c>
      <c r="J89" s="409"/>
      <c r="K89" s="426"/>
      <c r="L89" s="426"/>
      <c r="M89" s="426"/>
      <c r="N89" s="426"/>
    </row>
    <row r="90" spans="1:14" ht="13.5" customHeight="1" x14ac:dyDescent="0.25">
      <c r="B90" s="427" t="s">
        <v>251</v>
      </c>
      <c r="C90" s="427"/>
      <c r="D90" s="427"/>
      <c r="E90" s="428">
        <f>SUM(E87:H89)</f>
        <v>0</v>
      </c>
      <c r="F90" s="427"/>
      <c r="G90" s="427"/>
      <c r="H90" s="427"/>
      <c r="I90" s="427" t="s">
        <v>251</v>
      </c>
      <c r="J90" s="427"/>
      <c r="K90" s="428">
        <f>SUM(K87:N89)</f>
        <v>0</v>
      </c>
      <c r="L90" s="427"/>
      <c r="M90" s="427"/>
      <c r="N90" s="427"/>
    </row>
    <row r="91" spans="1:14" ht="13.5" customHeight="1" x14ac:dyDescent="0.25">
      <c r="B91" s="514" t="s">
        <v>252</v>
      </c>
      <c r="C91" s="514"/>
      <c r="D91" s="514"/>
      <c r="E91" s="515">
        <f>E90/3</f>
        <v>0</v>
      </c>
      <c r="F91" s="515"/>
      <c r="G91" s="515"/>
      <c r="H91" s="515"/>
      <c r="I91" s="514" t="s">
        <v>252</v>
      </c>
      <c r="J91" s="514"/>
      <c r="K91" s="515">
        <f>K90/3</f>
        <v>0</v>
      </c>
      <c r="L91" s="515"/>
      <c r="M91" s="515"/>
      <c r="N91" s="515"/>
    </row>
    <row r="92" spans="1:14" ht="13.5" customHeight="1" x14ac:dyDescent="0.25">
      <c r="B92" s="226"/>
      <c r="C92" s="226"/>
      <c r="D92" s="226"/>
      <c r="E92" s="227"/>
      <c r="F92" s="227"/>
      <c r="G92" s="227"/>
      <c r="H92" s="227"/>
      <c r="I92" s="226"/>
      <c r="J92" s="226"/>
      <c r="K92" s="227"/>
      <c r="L92" s="227"/>
      <c r="M92" s="227"/>
      <c r="N92" s="227"/>
    </row>
    <row r="93" spans="1:14" ht="6" customHeight="1" x14ac:dyDescent="0.25"/>
    <row r="94" spans="1:14" x14ac:dyDescent="0.25">
      <c r="A94" s="32"/>
      <c r="B94" s="394" t="s">
        <v>42</v>
      </c>
      <c r="C94" s="395"/>
      <c r="D94" s="395"/>
      <c r="E94" s="395"/>
      <c r="F94" s="395"/>
      <c r="G94" s="395"/>
      <c r="H94" s="395"/>
      <c r="I94" s="395"/>
      <c r="J94" s="395"/>
      <c r="K94" s="395"/>
      <c r="L94" s="395"/>
      <c r="M94" s="395"/>
      <c r="N94" s="396"/>
    </row>
    <row r="95" spans="1:14" x14ac:dyDescent="0.25">
      <c r="A95" s="32"/>
      <c r="B95" s="413" t="s">
        <v>22</v>
      </c>
      <c r="C95" s="414"/>
      <c r="D95" s="415"/>
      <c r="E95" s="416" t="s">
        <v>21</v>
      </c>
      <c r="F95" s="417"/>
      <c r="G95" s="51" t="s">
        <v>35</v>
      </c>
      <c r="H95" s="416" t="s">
        <v>54</v>
      </c>
      <c r="I95" s="418"/>
      <c r="J95" s="418"/>
      <c r="K95" s="417"/>
      <c r="L95" s="418" t="s">
        <v>18</v>
      </c>
      <c r="M95" s="418"/>
      <c r="N95" s="417"/>
    </row>
    <row r="96" spans="1:14" ht="15.75" x14ac:dyDescent="0.25">
      <c r="B96" s="419"/>
      <c r="C96" s="420"/>
      <c r="D96" s="421"/>
      <c r="E96" s="422"/>
      <c r="F96" s="422"/>
      <c r="G96" s="210"/>
      <c r="H96" s="423"/>
      <c r="I96" s="424"/>
      <c r="J96" s="424"/>
      <c r="K96" s="425"/>
      <c r="L96" s="424"/>
      <c r="M96" s="424"/>
      <c r="N96" s="425"/>
    </row>
    <row r="97" spans="2:15" ht="15.75" x14ac:dyDescent="0.25">
      <c r="B97" s="559"/>
      <c r="C97" s="560"/>
      <c r="D97" s="561"/>
      <c r="E97" s="422"/>
      <c r="F97" s="422"/>
      <c r="G97" s="50"/>
      <c r="H97" s="562"/>
      <c r="I97" s="563"/>
      <c r="J97" s="563"/>
      <c r="K97" s="564"/>
      <c r="L97" s="563"/>
      <c r="M97" s="563"/>
      <c r="N97" s="564"/>
    </row>
    <row r="98" spans="2:15" ht="15.75" x14ac:dyDescent="0.25">
      <c r="B98" s="559"/>
      <c r="C98" s="560"/>
      <c r="D98" s="561"/>
      <c r="E98" s="422"/>
      <c r="F98" s="422"/>
      <c r="G98" s="50"/>
      <c r="H98" s="562"/>
      <c r="I98" s="563"/>
      <c r="J98" s="563"/>
      <c r="K98" s="564"/>
      <c r="L98" s="563"/>
      <c r="M98" s="563"/>
      <c r="N98" s="564"/>
    </row>
    <row r="99" spans="2:15" ht="15.75" x14ac:dyDescent="0.25">
      <c r="B99" s="559"/>
      <c r="C99" s="560"/>
      <c r="D99" s="561"/>
      <c r="E99" s="422"/>
      <c r="F99" s="422"/>
      <c r="G99" s="50"/>
      <c r="H99" s="562"/>
      <c r="I99" s="563"/>
      <c r="J99" s="563"/>
      <c r="K99" s="564"/>
      <c r="L99" s="563"/>
      <c r="M99" s="563"/>
      <c r="N99" s="564"/>
    </row>
    <row r="100" spans="2:15" x14ac:dyDescent="0.25">
      <c r="B100" s="495" t="s">
        <v>20</v>
      </c>
      <c r="C100" s="495"/>
      <c r="D100" s="495"/>
      <c r="E100" s="495"/>
      <c r="F100" s="495"/>
      <c r="G100" s="496"/>
      <c r="H100" s="497">
        <f>SUM(H96:K99)</f>
        <v>0</v>
      </c>
      <c r="I100" s="498"/>
      <c r="J100" s="498"/>
      <c r="K100" s="499"/>
      <c r="L100" s="497">
        <f>SUM(L96:N99)</f>
        <v>0</v>
      </c>
      <c r="M100" s="498"/>
      <c r="N100" s="499"/>
    </row>
    <row r="101" spans="2:15" ht="7.5" customHeight="1" x14ac:dyDescent="0.25"/>
    <row r="102" spans="2:15" x14ac:dyDescent="0.25">
      <c r="B102" s="9" t="s">
        <v>41</v>
      </c>
      <c r="F102" s="5"/>
      <c r="G102" s="1"/>
      <c r="H102" s="1"/>
      <c r="I102" s="1"/>
      <c r="J102" s="1"/>
      <c r="K102" s="493"/>
      <c r="L102" s="493"/>
      <c r="M102" s="493"/>
      <c r="N102" s="493"/>
      <c r="O102" s="1"/>
    </row>
    <row r="103" spans="2:15" x14ac:dyDescent="0.25">
      <c r="B103" s="35" t="s">
        <v>386</v>
      </c>
      <c r="D103" s="46"/>
      <c r="E103" s="5" t="s">
        <v>387</v>
      </c>
      <c r="F103" s="5"/>
      <c r="G103" s="1"/>
      <c r="H103" s="1"/>
      <c r="I103" s="1"/>
      <c r="J103" s="1"/>
      <c r="K103" s="493">
        <v>8666000</v>
      </c>
      <c r="L103" s="493"/>
      <c r="M103" s="493"/>
      <c r="N103" s="493"/>
      <c r="O103" s="1"/>
    </row>
    <row r="104" spans="2:15" ht="15" customHeight="1" x14ac:dyDescent="0.25">
      <c r="B104" s="4" t="s">
        <v>3</v>
      </c>
      <c r="F104" s="7"/>
      <c r="K104" s="501">
        <v>100</v>
      </c>
      <c r="L104" s="501"/>
      <c r="M104" s="501"/>
      <c r="N104" s="15" t="s">
        <v>2</v>
      </c>
      <c r="O104" s="1"/>
    </row>
    <row r="105" spans="2:15" x14ac:dyDescent="0.25">
      <c r="B105" s="43" t="s">
        <v>16</v>
      </c>
      <c r="F105" s="5"/>
      <c r="G105" s="1"/>
      <c r="H105" s="1"/>
      <c r="I105" s="1"/>
      <c r="J105" s="1"/>
      <c r="K105" s="576">
        <f>K103*0%</f>
        <v>0</v>
      </c>
      <c r="L105" s="493"/>
      <c r="M105" s="493"/>
      <c r="N105" s="493"/>
      <c r="O105" s="1"/>
    </row>
    <row r="106" spans="2:15" ht="15" customHeight="1" x14ac:dyDescent="0.25">
      <c r="B106" s="9" t="s">
        <v>195</v>
      </c>
      <c r="K106" s="500">
        <f>K103*K104/100</f>
        <v>8666000</v>
      </c>
      <c r="L106" s="500"/>
      <c r="M106" s="500"/>
      <c r="N106" s="500"/>
    </row>
    <row r="107" spans="2:15" ht="3.95" customHeight="1" x14ac:dyDescent="0.25">
      <c r="B107" s="208"/>
      <c r="C107" s="23"/>
      <c r="D107" s="23"/>
      <c r="E107" s="23"/>
      <c r="F107" s="23"/>
      <c r="G107" s="23"/>
      <c r="H107" s="23"/>
      <c r="I107" s="23"/>
      <c r="J107" s="23"/>
      <c r="K107" s="209"/>
      <c r="L107" s="209"/>
      <c r="M107" s="209"/>
      <c r="N107" s="209"/>
    </row>
    <row r="108" spans="2:15" ht="13.5" customHeight="1" x14ac:dyDescent="0.25">
      <c r="B108" s="9" t="s">
        <v>43</v>
      </c>
      <c r="K108" s="492">
        <f>K106</f>
        <v>8666000</v>
      </c>
      <c r="L108" s="492"/>
      <c r="M108" s="492"/>
      <c r="N108" s="492"/>
    </row>
    <row r="109" spans="2:15" ht="3" customHeight="1" x14ac:dyDescent="0.25">
      <c r="B109" s="9"/>
      <c r="K109" s="15"/>
      <c r="L109" s="15"/>
      <c r="M109" s="15"/>
      <c r="N109" s="15"/>
    </row>
    <row r="110" spans="2:15" ht="13.5" customHeight="1" x14ac:dyDescent="0.25">
      <c r="B110" s="9" t="s">
        <v>36</v>
      </c>
      <c r="K110" s="15"/>
      <c r="L110" s="15"/>
      <c r="M110" s="15"/>
      <c r="N110" s="15"/>
    </row>
    <row r="111" spans="2:15" x14ac:dyDescent="0.25">
      <c r="B111" s="8" t="s">
        <v>310</v>
      </c>
      <c r="C111" s="8"/>
      <c r="D111" s="8"/>
      <c r="E111" s="8"/>
      <c r="K111" s="493">
        <v>2000000</v>
      </c>
      <c r="L111" s="493"/>
      <c r="M111" s="493"/>
      <c r="N111" s="493"/>
    </row>
    <row r="112" spans="2:15" ht="3.75" customHeight="1" x14ac:dyDescent="0.25">
      <c r="C112" s="8"/>
      <c r="D112" s="8"/>
      <c r="E112" s="8"/>
      <c r="K112" s="493"/>
      <c r="L112" s="493"/>
      <c r="M112" s="493"/>
      <c r="N112" s="493"/>
    </row>
    <row r="113" spans="2:14" ht="5.0999999999999996" customHeight="1" x14ac:dyDescent="0.25">
      <c r="B113" s="48"/>
      <c r="C113" s="49"/>
      <c r="D113" s="49"/>
      <c r="E113" s="49"/>
      <c r="F113" s="48"/>
      <c r="G113" s="48"/>
      <c r="H113" s="48"/>
      <c r="I113" s="48"/>
      <c r="J113" s="48"/>
      <c r="K113" s="44"/>
      <c r="L113" s="44"/>
      <c r="M113" s="44"/>
      <c r="N113" s="44"/>
    </row>
    <row r="114" spans="2:14" ht="15.75" x14ac:dyDescent="0.25">
      <c r="B114" s="9" t="s">
        <v>40</v>
      </c>
      <c r="C114" s="26"/>
      <c r="D114" s="26"/>
      <c r="E114" s="26"/>
      <c r="F114" s="5"/>
      <c r="K114" s="502">
        <f>K111+K112</f>
        <v>2000000</v>
      </c>
      <c r="L114" s="502"/>
      <c r="M114" s="502"/>
      <c r="N114" s="502"/>
    </row>
    <row r="115" spans="2:14" ht="2.25" customHeight="1" x14ac:dyDescent="0.25">
      <c r="B115" s="9"/>
      <c r="C115" s="26"/>
      <c r="D115" s="26"/>
      <c r="E115" s="26"/>
      <c r="F115" s="5"/>
      <c r="K115" s="45"/>
      <c r="L115" s="45"/>
      <c r="M115" s="45"/>
      <c r="N115" s="45"/>
    </row>
    <row r="116" spans="2:14" x14ac:dyDescent="0.25">
      <c r="B116" s="4" t="s">
        <v>4</v>
      </c>
      <c r="C116" s="8"/>
      <c r="D116" s="8"/>
      <c r="E116" s="8"/>
      <c r="K116" s="493">
        <v>5000000</v>
      </c>
      <c r="L116" s="493"/>
      <c r="M116" s="493"/>
      <c r="N116" s="493"/>
    </row>
    <row r="117" spans="2:14" ht="3.95" customHeight="1" x14ac:dyDescent="0.25">
      <c r="B117" s="48"/>
      <c r="C117" s="49"/>
      <c r="D117" s="49"/>
      <c r="E117" s="49"/>
      <c r="F117" s="48"/>
      <c r="G117" s="48"/>
      <c r="H117" s="48"/>
      <c r="I117" s="48"/>
      <c r="J117" s="48"/>
      <c r="K117" s="44"/>
      <c r="L117" s="44"/>
      <c r="M117" s="44"/>
      <c r="N117" s="44"/>
    </row>
    <row r="118" spans="2:14" x14ac:dyDescent="0.25">
      <c r="B118" s="52" t="s">
        <v>23</v>
      </c>
      <c r="C118" s="53"/>
      <c r="D118" s="53"/>
      <c r="E118" s="53"/>
      <c r="F118" s="53"/>
      <c r="G118" s="53"/>
      <c r="H118" s="53"/>
      <c r="I118" s="53"/>
      <c r="J118" s="53"/>
      <c r="K118" s="505">
        <f>K108-K114-K116</f>
        <v>1666000</v>
      </c>
      <c r="L118" s="505"/>
      <c r="M118" s="505"/>
      <c r="N118" s="506"/>
    </row>
    <row r="119" spans="2:14" ht="3.75" customHeight="1" x14ac:dyDescent="0.25">
      <c r="B119" s="8"/>
      <c r="C119" s="8"/>
      <c r="D119" s="8"/>
      <c r="E119" s="8"/>
      <c r="J119" s="27"/>
      <c r="K119" s="15"/>
      <c r="L119" s="15"/>
      <c r="M119" s="15"/>
      <c r="N119" s="15"/>
    </row>
    <row r="120" spans="2:14" customFormat="1" x14ac:dyDescent="0.25">
      <c r="B120" s="507" t="s">
        <v>37</v>
      </c>
      <c r="C120" s="508"/>
      <c r="D120" s="508"/>
      <c r="E120" s="508"/>
      <c r="F120" s="508"/>
      <c r="G120" s="508"/>
      <c r="H120" s="508"/>
      <c r="I120" s="508"/>
      <c r="J120" s="508"/>
      <c r="K120" s="508"/>
      <c r="L120" s="508"/>
      <c r="M120" s="508"/>
      <c r="N120" s="509"/>
    </row>
    <row r="121" spans="2:14" customFormat="1" x14ac:dyDescent="0.25">
      <c r="B121" s="31"/>
      <c r="C121" s="46" t="s">
        <v>38</v>
      </c>
      <c r="D121" s="4"/>
      <c r="E121" s="4"/>
      <c r="F121" s="4"/>
      <c r="G121" s="4"/>
      <c r="H121" s="4"/>
      <c r="I121" s="4"/>
      <c r="J121" s="4"/>
      <c r="K121" s="1"/>
      <c r="L121" s="1"/>
      <c r="M121" s="1"/>
      <c r="N121" s="6"/>
    </row>
    <row r="122" spans="2:14" customFormat="1" x14ac:dyDescent="0.25">
      <c r="B122" s="31"/>
      <c r="C122" s="510">
        <f>K118</f>
        <v>1666000</v>
      </c>
      <c r="D122" s="511"/>
      <c r="E122" s="511"/>
      <c r="F122" s="511"/>
      <c r="G122" s="484" t="s">
        <v>11</v>
      </c>
      <c r="H122" s="484">
        <v>1</v>
      </c>
      <c r="I122" s="475">
        <f>C122/C123*H122</f>
        <v>0.46439024390243905</v>
      </c>
      <c r="J122" s="476"/>
      <c r="K122" s="1"/>
      <c r="L122" s="1"/>
      <c r="M122" s="1"/>
      <c r="N122" s="6"/>
    </row>
    <row r="123" spans="2:14" customFormat="1" x14ac:dyDescent="0.25">
      <c r="B123" s="31"/>
      <c r="C123" s="479">
        <f>L100+K128</f>
        <v>3587500</v>
      </c>
      <c r="D123" s="480"/>
      <c r="E123" s="480"/>
      <c r="F123" s="480"/>
      <c r="G123" s="484"/>
      <c r="H123" s="484"/>
      <c r="I123" s="477"/>
      <c r="J123" s="478"/>
      <c r="K123" s="1"/>
      <c r="L123" s="1"/>
      <c r="M123" s="1"/>
      <c r="N123" s="6"/>
    </row>
    <row r="124" spans="2:14" ht="15" customHeight="1" x14ac:dyDescent="0.25">
      <c r="B124" s="33"/>
      <c r="C124" s="47" t="s">
        <v>39</v>
      </c>
      <c r="D124" s="11"/>
      <c r="E124" s="11"/>
      <c r="F124" s="11"/>
      <c r="G124" s="11"/>
      <c r="H124" s="11"/>
      <c r="I124" s="11"/>
      <c r="J124" s="11"/>
      <c r="K124" s="19"/>
      <c r="L124" s="19"/>
      <c r="M124" s="19"/>
      <c r="N124" s="20"/>
    </row>
    <row r="125" spans="2:14" ht="5.25" customHeight="1" x14ac:dyDescent="0.25">
      <c r="B125" s="8"/>
      <c r="C125" s="8"/>
      <c r="D125" s="8"/>
      <c r="E125" s="8"/>
      <c r="J125" s="27"/>
      <c r="K125" s="15"/>
      <c r="L125" s="15"/>
      <c r="M125" s="15"/>
      <c r="N125" s="15"/>
    </row>
    <row r="126" spans="2:14" ht="18.75" x14ac:dyDescent="0.25">
      <c r="B126" s="10" t="s">
        <v>170</v>
      </c>
      <c r="C126" s="9"/>
      <c r="D126" s="9"/>
      <c r="E126" s="9"/>
      <c r="F126" s="9"/>
      <c r="G126" s="9"/>
      <c r="H126" s="9"/>
      <c r="I126" s="9"/>
      <c r="J126" s="513" t="s">
        <v>10</v>
      </c>
      <c r="K126" s="513"/>
      <c r="L126" s="513"/>
      <c r="M126" s="513"/>
      <c r="N126" s="513"/>
    </row>
    <row r="127" spans="2:14" ht="16.5" thickBot="1" x14ac:dyDescent="0.3">
      <c r="B127" s="9" t="s">
        <v>17</v>
      </c>
      <c r="C127" s="1"/>
      <c r="D127" s="1"/>
      <c r="E127" s="453">
        <v>70000000</v>
      </c>
      <c r="F127" s="453"/>
      <c r="G127" s="453"/>
      <c r="H127" s="1"/>
      <c r="I127" s="9"/>
      <c r="J127" s="166" t="s">
        <v>26</v>
      </c>
      <c r="K127" s="481">
        <f>(((((E128*(E129/12))*E127)/100)+E127)/E129)</f>
        <v>6504166.666666667</v>
      </c>
      <c r="L127" s="481"/>
      <c r="M127" s="481"/>
      <c r="N127" s="481"/>
    </row>
    <row r="128" spans="2:14" ht="19.5" thickBot="1" x14ac:dyDescent="0.3">
      <c r="B128" s="9" t="s">
        <v>1</v>
      </c>
      <c r="C128" s="15"/>
      <c r="D128" s="15"/>
      <c r="E128" s="167">
        <v>11.5</v>
      </c>
      <c r="F128" s="216">
        <v>11.5</v>
      </c>
      <c r="G128" s="173">
        <v>11.5</v>
      </c>
      <c r="H128" s="173">
        <v>0</v>
      </c>
      <c r="I128" s="12" t="s">
        <v>2</v>
      </c>
      <c r="J128" s="218" t="s">
        <v>24</v>
      </c>
      <c r="K128" s="482">
        <f>(((((F128*(F129/12))*E127)/100)+E127)/F129)</f>
        <v>3587500</v>
      </c>
      <c r="L128" s="482"/>
      <c r="M128" s="482"/>
      <c r="N128" s="483"/>
    </row>
    <row r="129" spans="2:15" ht="15" customHeight="1" thickBot="1" x14ac:dyDescent="0.3">
      <c r="B129" s="9" t="s">
        <v>9</v>
      </c>
      <c r="C129" s="15"/>
      <c r="D129" s="15"/>
      <c r="E129" s="168">
        <v>12</v>
      </c>
      <c r="F129" s="159">
        <v>24</v>
      </c>
      <c r="G129" s="174">
        <v>36</v>
      </c>
      <c r="H129" s="174">
        <v>48</v>
      </c>
      <c r="I129" s="36"/>
      <c r="J129" s="171" t="s">
        <v>25</v>
      </c>
      <c r="K129" s="557">
        <f>(((((G128*(G129/12))*E127)/100)+E127)/G129)</f>
        <v>2615277.777777778</v>
      </c>
      <c r="L129" s="557"/>
      <c r="M129" s="557"/>
      <c r="N129" s="557"/>
    </row>
    <row r="130" spans="2:15" x14ac:dyDescent="0.25">
      <c r="B130" s="9"/>
      <c r="C130" s="15"/>
      <c r="D130" s="15"/>
      <c r="E130" s="13"/>
      <c r="F130" s="13"/>
      <c r="G130" s="13"/>
      <c r="H130" s="9"/>
      <c r="I130" s="9"/>
      <c r="J130" s="171" t="s">
        <v>190</v>
      </c>
      <c r="K130" s="571">
        <f>(((((H128*(H129/12))*E127)/100)+E127)/H129)</f>
        <v>1458333.3333333333</v>
      </c>
      <c r="L130" s="571"/>
      <c r="M130" s="571"/>
      <c r="N130" s="571"/>
    </row>
    <row r="131" spans="2:15" ht="6.75" customHeight="1" x14ac:dyDescent="0.25">
      <c r="B131" s="9"/>
      <c r="C131" s="15"/>
      <c r="D131" s="15"/>
      <c r="E131" s="13"/>
      <c r="F131" s="13"/>
      <c r="G131" s="13"/>
      <c r="H131" s="9"/>
      <c r="I131" s="9"/>
      <c r="J131" s="156"/>
      <c r="K131" s="157"/>
      <c r="L131" s="157"/>
      <c r="M131" s="157"/>
      <c r="N131" s="157"/>
    </row>
    <row r="132" spans="2:15" x14ac:dyDescent="0.25">
      <c r="B132" s="9" t="s">
        <v>6</v>
      </c>
      <c r="C132" s="15"/>
      <c r="D132" s="15"/>
      <c r="E132" s="493">
        <v>95000000</v>
      </c>
      <c r="F132" s="493"/>
      <c r="G132" s="493"/>
      <c r="H132" s="9"/>
      <c r="I132" s="9"/>
      <c r="J132" s="572" t="s">
        <v>311</v>
      </c>
      <c r="K132" s="572"/>
      <c r="L132" s="572"/>
      <c r="M132" s="572"/>
      <c r="N132" s="572"/>
    </row>
    <row r="133" spans="2:15" ht="15" customHeight="1" x14ac:dyDescent="0.25">
      <c r="B133" s="9" t="s">
        <v>7</v>
      </c>
      <c r="C133" s="15"/>
      <c r="D133" s="15"/>
      <c r="E133" s="503">
        <v>75</v>
      </c>
      <c r="F133" s="503"/>
      <c r="G133" s="18" t="s">
        <v>2</v>
      </c>
      <c r="H133" s="9"/>
      <c r="I133" s="9"/>
      <c r="J133" s="572"/>
      <c r="K133" s="572"/>
      <c r="L133" s="572"/>
      <c r="M133" s="572"/>
      <c r="N133" s="572"/>
    </row>
    <row r="134" spans="2:15" ht="18.75" customHeight="1" x14ac:dyDescent="0.25">
      <c r="B134" s="9" t="s">
        <v>8</v>
      </c>
      <c r="C134" s="15"/>
      <c r="D134" s="15"/>
      <c r="E134" s="493">
        <f>E132*E133/100</f>
        <v>71250000</v>
      </c>
      <c r="F134" s="493"/>
      <c r="G134" s="493"/>
      <c r="H134" s="9"/>
      <c r="I134" s="9"/>
      <c r="J134" s="572"/>
      <c r="K134" s="572"/>
      <c r="L134" s="572"/>
      <c r="M134" s="572"/>
      <c r="N134" s="572"/>
    </row>
    <row r="135" spans="2:15" ht="6" customHeight="1" x14ac:dyDescent="0.25">
      <c r="B135" s="9"/>
      <c r="C135" s="15"/>
      <c r="D135" s="15"/>
      <c r="E135" s="15"/>
      <c r="F135" s="15"/>
      <c r="G135" s="15"/>
      <c r="H135" s="9"/>
      <c r="I135" s="9"/>
      <c r="J135" s="215"/>
      <c r="K135" s="215"/>
      <c r="L135" s="215"/>
      <c r="M135" s="215"/>
      <c r="N135" s="215"/>
    </row>
    <row r="136" spans="2:15" ht="15" customHeight="1" x14ac:dyDescent="0.25">
      <c r="B136" s="9"/>
      <c r="C136" s="224"/>
      <c r="D136" s="224"/>
      <c r="E136" s="224"/>
      <c r="F136" s="224"/>
      <c r="G136" s="224"/>
      <c r="H136" s="9"/>
      <c r="I136" s="9"/>
      <c r="J136" s="215"/>
      <c r="K136" s="215"/>
      <c r="L136" s="215"/>
      <c r="M136" s="215"/>
      <c r="N136" s="215"/>
    </row>
    <row r="137" spans="2:15" ht="18" customHeight="1" thickBot="1" x14ac:dyDescent="0.3">
      <c r="B137" s="193" t="s">
        <v>47</v>
      </c>
      <c r="C137" s="8"/>
      <c r="D137" s="5"/>
      <c r="E137" s="8"/>
      <c r="G137" s="15"/>
      <c r="H137" s="9"/>
      <c r="I137" s="9"/>
      <c r="J137" s="9"/>
      <c r="K137" s="15"/>
      <c r="L137" s="15"/>
      <c r="M137" s="15"/>
      <c r="N137" s="15"/>
    </row>
    <row r="138" spans="2:15" ht="16.5" thickBot="1" x14ac:dyDescent="0.3">
      <c r="B138" s="54" t="s">
        <v>45</v>
      </c>
      <c r="C138" s="55"/>
      <c r="D138" s="56"/>
      <c r="E138" s="55"/>
      <c r="F138" s="55"/>
      <c r="G138" s="467" t="s">
        <v>370</v>
      </c>
      <c r="H138" s="468"/>
      <c r="I138" s="468"/>
      <c r="J138" s="468"/>
      <c r="K138" s="468"/>
      <c r="L138" s="468"/>
      <c r="M138" s="468"/>
      <c r="N138" s="468"/>
      <c r="O138" s="469"/>
    </row>
    <row r="139" spans="2:15" ht="16.5" thickBot="1" x14ac:dyDescent="0.3">
      <c r="B139" s="57" t="s">
        <v>49</v>
      </c>
      <c r="C139" s="8"/>
      <c r="D139" s="5"/>
      <c r="E139" s="8"/>
      <c r="G139" s="467" t="s">
        <v>218</v>
      </c>
      <c r="H139" s="468"/>
      <c r="I139" s="468"/>
      <c r="J139" s="468"/>
      <c r="K139" s="468"/>
      <c r="L139" s="468"/>
      <c r="M139" s="468"/>
      <c r="N139" s="468"/>
      <c r="O139" s="469"/>
    </row>
    <row r="140" spans="2:15" ht="16.5" thickBot="1" x14ac:dyDescent="0.3">
      <c r="B140" s="57" t="s">
        <v>51</v>
      </c>
      <c r="C140" s="8"/>
      <c r="D140" s="5"/>
      <c r="E140" s="8"/>
      <c r="G140" s="222" t="s">
        <v>375</v>
      </c>
      <c r="H140" s="219"/>
      <c r="I140" s="219"/>
      <c r="J140" s="219"/>
      <c r="K140" s="219"/>
      <c r="L140" s="219"/>
      <c r="M140" s="219"/>
      <c r="N140" s="219"/>
      <c r="O140" s="220"/>
    </row>
    <row r="141" spans="2:15" ht="16.5" thickBot="1" x14ac:dyDescent="0.3">
      <c r="B141" s="57" t="s">
        <v>50</v>
      </c>
      <c r="C141" s="8"/>
      <c r="D141" s="5"/>
      <c r="E141" s="8"/>
      <c r="G141" s="467">
        <v>2016</v>
      </c>
      <c r="H141" s="468"/>
      <c r="I141" s="468"/>
      <c r="J141" s="468"/>
      <c r="K141" s="468"/>
      <c r="L141" s="468"/>
      <c r="M141" s="468"/>
      <c r="N141" s="468"/>
      <c r="O141" s="469"/>
    </row>
    <row r="142" spans="2:15" ht="16.5" thickBot="1" x14ac:dyDescent="0.3">
      <c r="B142" s="57" t="s">
        <v>48</v>
      </c>
      <c r="C142" s="8"/>
      <c r="D142" s="5"/>
      <c r="E142" s="8"/>
      <c r="G142" s="467" t="s">
        <v>220</v>
      </c>
      <c r="H142" s="468"/>
      <c r="I142" s="468"/>
      <c r="J142" s="468"/>
      <c r="K142" s="468"/>
      <c r="L142" s="468"/>
      <c r="M142" s="468"/>
      <c r="N142" s="468"/>
      <c r="O142" s="469"/>
    </row>
    <row r="143" spans="2:15" ht="16.5" thickBot="1" x14ac:dyDescent="0.3">
      <c r="B143" s="57" t="s">
        <v>53</v>
      </c>
      <c r="C143" s="8"/>
      <c r="D143" s="5"/>
      <c r="E143" s="8"/>
      <c r="G143" s="467" t="s">
        <v>376</v>
      </c>
      <c r="H143" s="468"/>
      <c r="I143" s="468"/>
      <c r="J143" s="468"/>
      <c r="K143" s="468"/>
      <c r="L143" s="468"/>
      <c r="M143" s="468"/>
      <c r="N143" s="468"/>
      <c r="O143" s="469"/>
    </row>
    <row r="144" spans="2:15" ht="16.5" thickBot="1" x14ac:dyDescent="0.3">
      <c r="B144" s="57" t="s">
        <v>46</v>
      </c>
      <c r="C144" s="8"/>
      <c r="D144" s="5"/>
      <c r="E144" s="8"/>
      <c r="G144" s="467" t="s">
        <v>377</v>
      </c>
      <c r="H144" s="468"/>
      <c r="I144" s="468"/>
      <c r="J144" s="468"/>
      <c r="K144" s="468"/>
      <c r="L144" s="468"/>
      <c r="M144" s="468"/>
      <c r="N144" s="468"/>
      <c r="O144" s="469"/>
    </row>
    <row r="145" spans="2:15" ht="16.5" thickBot="1" x14ac:dyDescent="0.3">
      <c r="B145" s="57" t="s">
        <v>52</v>
      </c>
      <c r="C145" s="8"/>
      <c r="D145" s="5"/>
      <c r="E145" s="8"/>
      <c r="G145" s="467" t="s">
        <v>197</v>
      </c>
      <c r="H145" s="468"/>
      <c r="I145" s="468"/>
      <c r="J145" s="468"/>
      <c r="K145" s="468"/>
      <c r="L145" s="468"/>
      <c r="M145" s="468"/>
      <c r="N145" s="468"/>
      <c r="O145" s="469"/>
    </row>
    <row r="146" spans="2:15" ht="16.5" thickBot="1" x14ac:dyDescent="0.3">
      <c r="B146" s="57" t="s">
        <v>180</v>
      </c>
      <c r="C146" s="8"/>
      <c r="D146" s="5"/>
      <c r="E146" s="8"/>
      <c r="G146" s="472">
        <f>E132</f>
        <v>95000000</v>
      </c>
      <c r="H146" s="473"/>
      <c r="I146" s="473"/>
      <c r="J146" s="473"/>
      <c r="K146" s="473"/>
      <c r="L146" s="473"/>
      <c r="M146" s="473"/>
      <c r="N146" s="473"/>
      <c r="O146" s="474"/>
    </row>
    <row r="147" spans="2:15" ht="16.5" thickBot="1" x14ac:dyDescent="0.3">
      <c r="B147" s="57" t="s">
        <v>191</v>
      </c>
      <c r="C147" s="8"/>
      <c r="D147" s="5"/>
      <c r="E147" s="8"/>
      <c r="G147" s="221">
        <f>E133</f>
        <v>75</v>
      </c>
      <c r="H147" s="470" t="s">
        <v>2</v>
      </c>
      <c r="I147" s="470"/>
      <c r="J147" s="470"/>
      <c r="K147" s="470"/>
      <c r="L147" s="470"/>
      <c r="M147" s="470"/>
      <c r="N147" s="470"/>
      <c r="O147" s="471"/>
    </row>
    <row r="148" spans="2:15" ht="16.5" thickBot="1" x14ac:dyDescent="0.3">
      <c r="B148" s="58" t="s">
        <v>192</v>
      </c>
      <c r="C148" s="59"/>
      <c r="D148" s="60"/>
      <c r="E148" s="59"/>
      <c r="F148" s="61"/>
      <c r="G148" s="472">
        <f>E134</f>
        <v>71250000</v>
      </c>
      <c r="H148" s="473"/>
      <c r="I148" s="473"/>
      <c r="J148" s="473"/>
      <c r="K148" s="473"/>
      <c r="L148" s="473"/>
      <c r="M148" s="473"/>
      <c r="N148" s="473"/>
      <c r="O148" s="474"/>
    </row>
    <row r="149" spans="2:15" ht="16.5" thickBot="1" x14ac:dyDescent="0.3">
      <c r="B149" s="485" t="s">
        <v>312</v>
      </c>
      <c r="C149" s="486"/>
      <c r="D149" s="486"/>
      <c r="E149" s="486"/>
      <c r="F149" s="486"/>
      <c r="G149" s="486"/>
      <c r="H149" s="486"/>
      <c r="I149" s="486"/>
      <c r="J149" s="486"/>
      <c r="K149" s="486"/>
      <c r="L149" s="486"/>
      <c r="M149" s="486"/>
      <c r="N149" s="486"/>
      <c r="O149" s="487"/>
    </row>
    <row r="150" spans="2:15" ht="3.75" customHeight="1" x14ac:dyDescent="0.25">
      <c r="B150" s="214"/>
      <c r="C150" s="214"/>
      <c r="D150" s="214"/>
      <c r="E150" s="214"/>
      <c r="F150" s="214"/>
      <c r="G150" s="214"/>
      <c r="H150" s="214"/>
      <c r="I150" s="214"/>
      <c r="J150" s="214"/>
      <c r="K150" s="214"/>
      <c r="L150" s="214"/>
      <c r="M150" s="214"/>
      <c r="N150" s="214"/>
      <c r="O150" s="214"/>
    </row>
    <row r="151" spans="2:15" x14ac:dyDescent="0.25">
      <c r="B151" s="9"/>
      <c r="C151" s="15"/>
      <c r="D151" s="555" t="s">
        <v>44</v>
      </c>
      <c r="E151" s="555"/>
      <c r="F151" s="555"/>
      <c r="G151" s="555"/>
      <c r="H151" s="555"/>
      <c r="I151" s="555"/>
      <c r="J151" s="555"/>
      <c r="K151" s="555"/>
      <c r="L151" s="555"/>
      <c r="M151" s="15"/>
      <c r="N151" s="15"/>
    </row>
    <row r="152" spans="2:15" ht="15.75" x14ac:dyDescent="0.25">
      <c r="B152" s="158" t="s">
        <v>19</v>
      </c>
      <c r="C152" s="158"/>
      <c r="D152" s="158"/>
      <c r="E152" s="158"/>
      <c r="F152" s="158"/>
      <c r="G152" s="158"/>
      <c r="H152" s="158"/>
      <c r="I152" s="158"/>
      <c r="J152" s="158"/>
      <c r="K152" s="451">
        <f>K118-K127</f>
        <v>-4838166.666666667</v>
      </c>
      <c r="L152" s="451"/>
      <c r="M152" s="451"/>
      <c r="N152" s="451"/>
    </row>
    <row r="153" spans="2:15" ht="14.25" customHeight="1" x14ac:dyDescent="0.25">
      <c r="B153" s="165" t="s">
        <v>27</v>
      </c>
      <c r="C153" s="165"/>
      <c r="D153" s="165"/>
      <c r="E153" s="165"/>
      <c r="F153" s="165"/>
      <c r="G153" s="165"/>
      <c r="H153" s="165"/>
      <c r="I153" s="165"/>
      <c r="J153" s="165"/>
      <c r="K153" s="452">
        <f>K118-K128</f>
        <v>-1921500</v>
      </c>
      <c r="L153" s="452"/>
      <c r="M153" s="452"/>
      <c r="N153" s="452"/>
    </row>
    <row r="154" spans="2:15" ht="15.75" x14ac:dyDescent="0.25">
      <c r="B154" s="158" t="s">
        <v>28</v>
      </c>
      <c r="C154" s="158"/>
      <c r="D154" s="158"/>
      <c r="E154" s="158"/>
      <c r="F154" s="158"/>
      <c r="G154" s="158"/>
      <c r="H154" s="158"/>
      <c r="I154" s="158"/>
      <c r="J154" s="158"/>
      <c r="K154" s="451">
        <f>K118-K129</f>
        <v>-949277.77777777798</v>
      </c>
      <c r="L154" s="451"/>
      <c r="M154" s="451"/>
      <c r="N154" s="451"/>
    </row>
    <row r="155" spans="2:15" ht="15.75" x14ac:dyDescent="0.25">
      <c r="B155" s="229" t="s">
        <v>193</v>
      </c>
      <c r="C155" s="229"/>
      <c r="D155" s="229"/>
      <c r="E155" s="229"/>
      <c r="F155" s="229"/>
      <c r="G155" s="229"/>
      <c r="H155" s="229"/>
      <c r="I155" s="229"/>
      <c r="J155" s="229"/>
      <c r="K155" s="465">
        <f>K118-K130</f>
        <v>207666.66666666674</v>
      </c>
      <c r="L155" s="465"/>
      <c r="M155" s="465"/>
      <c r="N155" s="465"/>
      <c r="O155" s="223"/>
    </row>
    <row r="156" spans="2:15" ht="15.75" x14ac:dyDescent="0.25">
      <c r="B156" s="160"/>
      <c r="C156" s="160"/>
      <c r="D156" s="160"/>
      <c r="E156" s="160"/>
      <c r="F156" s="160"/>
      <c r="G156" s="160"/>
      <c r="H156" s="160"/>
      <c r="I156" s="160"/>
      <c r="J156" s="160"/>
      <c r="K156" s="225"/>
      <c r="L156" s="225"/>
      <c r="M156" s="225"/>
      <c r="N156" s="225"/>
      <c r="O156" s="223"/>
    </row>
    <row r="157" spans="2:15" ht="15.75" x14ac:dyDescent="0.25">
      <c r="B157" s="160"/>
      <c r="C157" s="160"/>
      <c r="D157" s="160"/>
      <c r="E157" s="160"/>
      <c r="F157" s="160"/>
      <c r="G157" s="160"/>
      <c r="H157" s="160"/>
      <c r="I157" s="160"/>
      <c r="J157" s="160"/>
      <c r="K157" s="225"/>
      <c r="L157" s="225"/>
      <c r="M157" s="225"/>
      <c r="N157" s="225"/>
      <c r="O157" s="223"/>
    </row>
    <row r="158" spans="2:15" ht="15.75" x14ac:dyDescent="0.25">
      <c r="B158" s="160"/>
      <c r="C158" s="160"/>
      <c r="D158" s="160"/>
      <c r="E158" s="160"/>
      <c r="F158" s="160"/>
      <c r="G158" s="160"/>
      <c r="H158" s="160"/>
      <c r="I158" s="160"/>
      <c r="J158" s="160"/>
      <c r="K158" s="225"/>
      <c r="L158" s="225"/>
      <c r="M158" s="225"/>
      <c r="N158" s="225"/>
      <c r="O158" s="223"/>
    </row>
    <row r="159" spans="2:15" ht="15.75" x14ac:dyDescent="0.25">
      <c r="B159" s="160"/>
      <c r="C159" s="160"/>
      <c r="D159" s="160"/>
      <c r="E159" s="160"/>
      <c r="F159" s="160"/>
      <c r="G159" s="160"/>
      <c r="H159" s="160"/>
      <c r="I159" s="160"/>
      <c r="J159" s="160"/>
      <c r="K159" s="225"/>
      <c r="L159" s="225"/>
      <c r="M159" s="225"/>
      <c r="N159" s="225"/>
      <c r="O159" s="223"/>
    </row>
    <row r="160" spans="2:15" ht="15.75" x14ac:dyDescent="0.25">
      <c r="B160" s="160"/>
      <c r="C160" s="160"/>
      <c r="D160" s="160"/>
      <c r="E160" s="160"/>
      <c r="F160" s="160"/>
      <c r="G160" s="160"/>
      <c r="H160" s="160"/>
      <c r="I160" s="160"/>
      <c r="J160" s="160"/>
      <c r="K160" s="225"/>
      <c r="L160" s="225"/>
      <c r="M160" s="225"/>
      <c r="N160" s="225"/>
      <c r="O160" s="223"/>
    </row>
    <row r="161" spans="2:24" ht="15.75" x14ac:dyDescent="0.25">
      <c r="B161" s="160"/>
      <c r="C161" s="160"/>
      <c r="D161" s="160"/>
      <c r="E161" s="160"/>
      <c r="F161" s="160"/>
      <c r="G161" s="160"/>
      <c r="H161" s="160"/>
      <c r="I161" s="160"/>
      <c r="J161" s="160"/>
      <c r="K161" s="161"/>
      <c r="L161" s="161"/>
      <c r="M161" s="161"/>
      <c r="N161" s="161"/>
    </row>
    <row r="162" spans="2:24" customFormat="1" x14ac:dyDescent="0.25">
      <c r="B162" s="153" t="s">
        <v>182</v>
      </c>
      <c r="C162" s="153"/>
      <c r="D162" s="153"/>
      <c r="E162" s="154"/>
      <c r="F162" s="4"/>
      <c r="G162" s="94"/>
      <c r="H162" s="94"/>
      <c r="I162" s="94"/>
      <c r="J162" s="94"/>
      <c r="K162" s="9"/>
      <c r="L162" s="9"/>
      <c r="M162" s="9"/>
      <c r="N162" s="9"/>
      <c r="O162" s="41"/>
      <c r="P162" s="4"/>
      <c r="Q162" s="4"/>
      <c r="R162" s="4"/>
      <c r="S162" s="4"/>
      <c r="T162" s="4"/>
      <c r="U162" s="4"/>
      <c r="V162" s="4"/>
      <c r="W162" s="4"/>
      <c r="X162" s="4"/>
    </row>
    <row r="163" spans="2:24" ht="15" customHeight="1" x14ac:dyDescent="0.25">
      <c r="B163" s="62" t="s">
        <v>171</v>
      </c>
      <c r="C163" s="63"/>
      <c r="D163" s="63"/>
      <c r="E163" s="63"/>
      <c r="F163" s="63"/>
      <c r="G163" s="63"/>
      <c r="H163" s="63"/>
      <c r="I163" s="63"/>
      <c r="J163" s="63"/>
      <c r="K163" s="63"/>
      <c r="L163" s="63"/>
      <c r="M163" s="63"/>
      <c r="N163" s="64"/>
    </row>
    <row r="164" spans="2:24" ht="15" customHeight="1" x14ac:dyDescent="0.25">
      <c r="B164" s="65" t="s">
        <v>172</v>
      </c>
      <c r="C164" s="66"/>
      <c r="D164" s="66"/>
      <c r="E164" s="66"/>
      <c r="F164" s="66"/>
      <c r="G164" s="66"/>
      <c r="H164" s="66"/>
      <c r="I164" s="66"/>
      <c r="J164" s="66"/>
      <c r="K164" s="66"/>
      <c r="L164" s="66"/>
      <c r="M164" s="66"/>
      <c r="N164" s="67"/>
    </row>
    <row r="165" spans="2:24" ht="15" customHeight="1" x14ac:dyDescent="0.25">
      <c r="B165" s="65" t="s">
        <v>189</v>
      </c>
      <c r="C165" s="66"/>
      <c r="D165" s="66"/>
      <c r="E165" s="66"/>
      <c r="F165" s="66"/>
      <c r="G165" s="66"/>
      <c r="H165" s="66"/>
      <c r="I165" s="66"/>
      <c r="J165" s="66"/>
      <c r="K165" s="66"/>
      <c r="L165" s="66"/>
      <c r="M165" s="66"/>
      <c r="N165" s="67"/>
    </row>
    <row r="166" spans="2:24" ht="15" customHeight="1" x14ac:dyDescent="0.25">
      <c r="B166" s="65" t="s">
        <v>378</v>
      </c>
      <c r="C166" s="66"/>
      <c r="D166" s="66"/>
      <c r="E166" s="66"/>
      <c r="F166" s="66"/>
      <c r="G166" s="66"/>
      <c r="H166" s="66"/>
      <c r="I166" s="66"/>
      <c r="J166" s="66"/>
      <c r="K166" s="66"/>
      <c r="L166" s="66"/>
      <c r="M166" s="66"/>
      <c r="N166" s="67"/>
    </row>
    <row r="167" spans="2:24" ht="15" customHeight="1" x14ac:dyDescent="0.25">
      <c r="B167" s="68"/>
      <c r="C167" s="69"/>
      <c r="D167" s="69"/>
      <c r="E167" s="69"/>
      <c r="F167" s="69"/>
      <c r="G167" s="69"/>
      <c r="H167" s="69"/>
      <c r="I167" s="69"/>
      <c r="J167" s="69"/>
      <c r="K167" s="69"/>
      <c r="L167" s="69"/>
      <c r="M167" s="69"/>
      <c r="N167" s="70"/>
    </row>
    <row r="168" spans="2:24" ht="15" customHeight="1" x14ac:dyDescent="0.25">
      <c r="B168" s="14"/>
      <c r="C168" s="14"/>
      <c r="D168" s="14"/>
      <c r="E168" s="14"/>
      <c r="F168" s="14"/>
      <c r="G168" s="14"/>
      <c r="H168" s="14"/>
      <c r="I168" s="14"/>
      <c r="J168" s="14"/>
      <c r="K168" s="14"/>
      <c r="L168" s="14"/>
      <c r="M168" s="14"/>
      <c r="N168" s="14"/>
    </row>
    <row r="169" spans="2:24" ht="19.5" customHeight="1" x14ac:dyDescent="0.25">
      <c r="B169" s="488" t="s">
        <v>173</v>
      </c>
      <c r="C169" s="489"/>
      <c r="D169" s="489"/>
      <c r="E169" s="489"/>
      <c r="F169" s="489"/>
      <c r="G169" s="490"/>
      <c r="H169" s="488" t="s">
        <v>174</v>
      </c>
      <c r="I169" s="489"/>
      <c r="J169" s="489"/>
      <c r="K169" s="489"/>
      <c r="L169" s="489"/>
      <c r="M169" s="489"/>
      <c r="N169" s="490"/>
    </row>
    <row r="170" spans="2:24" ht="15" customHeight="1" x14ac:dyDescent="0.25">
      <c r="B170" s="446" t="s">
        <v>176</v>
      </c>
      <c r="C170" s="447"/>
      <c r="D170" s="448" t="s">
        <v>385</v>
      </c>
      <c r="E170" s="449"/>
      <c r="F170" s="449"/>
      <c r="G170" s="450"/>
      <c r="H170" s="446" t="s">
        <v>176</v>
      </c>
      <c r="I170" s="447"/>
      <c r="J170" s="448"/>
      <c r="K170" s="449"/>
      <c r="L170" s="449"/>
      <c r="M170" s="449"/>
      <c r="N170" s="450"/>
      <c r="R170" s="3"/>
      <c r="S170" s="1"/>
      <c r="T170" s="1"/>
      <c r="U170" s="1"/>
    </row>
    <row r="171" spans="2:24" ht="15" customHeight="1" x14ac:dyDescent="0.25">
      <c r="B171" s="457" t="s">
        <v>81</v>
      </c>
      <c r="C171" s="458"/>
      <c r="D171" s="457" t="s">
        <v>186</v>
      </c>
      <c r="E171" s="459"/>
      <c r="F171" s="459"/>
      <c r="G171" s="458"/>
      <c r="H171" s="459" t="s">
        <v>81</v>
      </c>
      <c r="I171" s="458"/>
      <c r="J171" s="457" t="s">
        <v>313</v>
      </c>
      <c r="K171" s="459"/>
      <c r="L171" s="459"/>
      <c r="M171" s="459"/>
      <c r="N171" s="458"/>
      <c r="P171" s="460"/>
      <c r="Q171" s="460"/>
      <c r="R171" s="460"/>
      <c r="S171" s="460"/>
      <c r="T171" s="460"/>
      <c r="U171" s="460"/>
    </row>
    <row r="172" spans="2:24" ht="15.75" x14ac:dyDescent="0.25">
      <c r="B172" s="446" t="s">
        <v>177</v>
      </c>
      <c r="C172" s="447"/>
      <c r="D172" s="457" t="s">
        <v>178</v>
      </c>
      <c r="E172" s="459"/>
      <c r="F172" s="459"/>
      <c r="G172" s="458"/>
      <c r="H172" s="457" t="s">
        <v>177</v>
      </c>
      <c r="I172" s="458"/>
      <c r="J172" s="552" t="s">
        <v>188</v>
      </c>
      <c r="K172" s="553"/>
      <c r="L172" s="553"/>
      <c r="M172" s="553"/>
      <c r="N172" s="554"/>
      <c r="R172" s="1"/>
      <c r="S172" s="1"/>
      <c r="T172" s="1"/>
      <c r="U172" s="1"/>
    </row>
    <row r="173" spans="2:24" ht="18.75" x14ac:dyDescent="0.25">
      <c r="B173" s="442" t="s">
        <v>179</v>
      </c>
      <c r="C173" s="443"/>
      <c r="G173" s="147"/>
      <c r="H173" s="442" t="s">
        <v>179</v>
      </c>
      <c r="I173" s="443"/>
      <c r="K173" s="1"/>
      <c r="L173" s="1"/>
      <c r="M173" s="1"/>
      <c r="N173" s="6"/>
      <c r="R173" s="1"/>
      <c r="S173" s="1"/>
      <c r="T173" s="1"/>
      <c r="U173" s="1"/>
    </row>
    <row r="174" spans="2:24" ht="18.75" x14ac:dyDescent="0.25">
      <c r="B174" s="442"/>
      <c r="C174" s="443"/>
      <c r="G174" s="147"/>
      <c r="H174" s="442"/>
      <c r="I174" s="443"/>
      <c r="K174" s="1"/>
      <c r="L174" s="1"/>
      <c r="M174" s="1"/>
      <c r="N174" s="6"/>
      <c r="R174" s="1"/>
      <c r="S174" s="1"/>
      <c r="T174" s="1"/>
      <c r="U174" s="1"/>
    </row>
    <row r="175" spans="2:24" ht="18.75" x14ac:dyDescent="0.25">
      <c r="B175" s="444"/>
      <c r="C175" s="445"/>
      <c r="D175" s="11"/>
      <c r="E175" s="11"/>
      <c r="F175" s="11"/>
      <c r="G175" s="148"/>
      <c r="H175" s="444"/>
      <c r="I175" s="445"/>
      <c r="J175" s="11"/>
      <c r="K175" s="146"/>
      <c r="L175" s="19"/>
      <c r="M175" s="19"/>
      <c r="N175" s="20"/>
      <c r="Q175" s="453"/>
      <c r="R175" s="453"/>
      <c r="S175" s="453"/>
      <c r="T175" s="453"/>
      <c r="U175" s="1"/>
    </row>
    <row r="176" spans="2:24" ht="18.75" x14ac:dyDescent="0.25">
      <c r="B176" s="150"/>
      <c r="C176" s="150"/>
      <c r="G176" s="2"/>
      <c r="H176" s="150"/>
      <c r="I176" s="150"/>
      <c r="K176" s="149"/>
      <c r="L176" s="1"/>
      <c r="M176" s="1"/>
      <c r="N176" s="1"/>
      <c r="Q176" s="101"/>
      <c r="R176" s="101"/>
      <c r="S176" s="101"/>
      <c r="T176" s="101"/>
      <c r="U176" s="1"/>
    </row>
    <row r="177" spans="2:14" ht="18.75" x14ac:dyDescent="0.25">
      <c r="B177" s="454" t="s">
        <v>175</v>
      </c>
      <c r="C177" s="455"/>
      <c r="D177" s="455"/>
      <c r="E177" s="455"/>
      <c r="F177" s="455"/>
      <c r="G177" s="455"/>
      <c r="H177" s="455"/>
      <c r="I177" s="455"/>
      <c r="J177" s="455"/>
      <c r="K177" s="455"/>
      <c r="L177" s="455"/>
      <c r="M177" s="455"/>
      <c r="N177" s="456"/>
    </row>
    <row r="178" spans="2:14" x14ac:dyDescent="0.25">
      <c r="B178" s="31"/>
      <c r="N178" s="32"/>
    </row>
    <row r="179" spans="2:14" x14ac:dyDescent="0.25">
      <c r="B179" s="31"/>
      <c r="N179" s="32"/>
    </row>
    <row r="180" spans="2:14" x14ac:dyDescent="0.25">
      <c r="B180" s="31"/>
      <c r="N180" s="32"/>
    </row>
    <row r="181" spans="2:14" x14ac:dyDescent="0.25">
      <c r="B181" s="33"/>
      <c r="C181" s="11"/>
      <c r="D181" s="11"/>
      <c r="E181" s="11"/>
      <c r="F181" s="11"/>
      <c r="G181" s="11"/>
      <c r="H181" s="11"/>
      <c r="I181" s="11"/>
      <c r="J181" s="11"/>
      <c r="K181" s="11"/>
      <c r="L181" s="11"/>
      <c r="M181" s="11"/>
      <c r="N181" s="34"/>
    </row>
  </sheetData>
  <mergeCells count="145">
    <mergeCell ref="B100:G100"/>
    <mergeCell ref="H100:K100"/>
    <mergeCell ref="L100:N100"/>
    <mergeCell ref="B97:D97"/>
    <mergeCell ref="B91:D91"/>
    <mergeCell ref="E91:H91"/>
    <mergeCell ref="I91:J91"/>
    <mergeCell ref="K91:N91"/>
    <mergeCell ref="B88:D88"/>
    <mergeCell ref="E88:H88"/>
    <mergeCell ref="I88:J88"/>
    <mergeCell ref="K88:N88"/>
    <mergeCell ref="B89:D89"/>
    <mergeCell ref="E89:H89"/>
    <mergeCell ref="I89:J89"/>
    <mergeCell ref="K89:N89"/>
    <mergeCell ref="B90:D90"/>
    <mergeCell ref="E90:H90"/>
    <mergeCell ref="I90:J90"/>
    <mergeCell ref="K90:N90"/>
    <mergeCell ref="E97:F97"/>
    <mergeCell ref="H97:K97"/>
    <mergeCell ref="L97:N97"/>
    <mergeCell ref="B98:D98"/>
    <mergeCell ref="B84:N84"/>
    <mergeCell ref="B85:H85"/>
    <mergeCell ref="I85:N85"/>
    <mergeCell ref="B86:D86"/>
    <mergeCell ref="E86:H86"/>
    <mergeCell ref="I86:J86"/>
    <mergeCell ref="K86:N86"/>
    <mergeCell ref="B87:D87"/>
    <mergeCell ref="E87:H87"/>
    <mergeCell ref="I87:J87"/>
    <mergeCell ref="K87:N87"/>
    <mergeCell ref="E98:F98"/>
    <mergeCell ref="H98:K98"/>
    <mergeCell ref="L98:N98"/>
    <mergeCell ref="B99:D99"/>
    <mergeCell ref="E99:F99"/>
    <mergeCell ref="H99:K99"/>
    <mergeCell ref="L99:N99"/>
    <mergeCell ref="B2:N2"/>
    <mergeCell ref="B3:N3"/>
    <mergeCell ref="B4:N4"/>
    <mergeCell ref="B5:N5"/>
    <mergeCell ref="B6:N6"/>
    <mergeCell ref="B16:N16"/>
    <mergeCell ref="B19:D19"/>
    <mergeCell ref="E19:H19"/>
    <mergeCell ref="I19:K19"/>
    <mergeCell ref="L19:N19"/>
    <mergeCell ref="B20:D20"/>
    <mergeCell ref="E20:H20"/>
    <mergeCell ref="I20:K20"/>
    <mergeCell ref="L20:N20"/>
    <mergeCell ref="B17:D17"/>
    <mergeCell ref="E17:H17"/>
    <mergeCell ref="I17:K17"/>
    <mergeCell ref="L17:N17"/>
    <mergeCell ref="B18:D18"/>
    <mergeCell ref="E18:H18"/>
    <mergeCell ref="I18:K18"/>
    <mergeCell ref="L18:N18"/>
    <mergeCell ref="B64:N64"/>
    <mergeCell ref="B65:N72"/>
    <mergeCell ref="B75:N75"/>
    <mergeCell ref="B76:N78"/>
    <mergeCell ref="B21:D21"/>
    <mergeCell ref="E21:H21"/>
    <mergeCell ref="I21:K21"/>
    <mergeCell ref="L21:N21"/>
    <mergeCell ref="B45:N45"/>
    <mergeCell ref="B46:N52"/>
    <mergeCell ref="B94:N94"/>
    <mergeCell ref="B95:D95"/>
    <mergeCell ref="E95:F95"/>
    <mergeCell ref="H95:K95"/>
    <mergeCell ref="L95:N95"/>
    <mergeCell ref="B96:D96"/>
    <mergeCell ref="E96:F96"/>
    <mergeCell ref="H96:K96"/>
    <mergeCell ref="L96:N96"/>
    <mergeCell ref="K111:N111"/>
    <mergeCell ref="K112:N112"/>
    <mergeCell ref="K114:N114"/>
    <mergeCell ref="K116:N116"/>
    <mergeCell ref="K118:N118"/>
    <mergeCell ref="B120:N120"/>
    <mergeCell ref="K102:N102"/>
    <mergeCell ref="K103:N103"/>
    <mergeCell ref="K104:M104"/>
    <mergeCell ref="K105:N105"/>
    <mergeCell ref="K106:N106"/>
    <mergeCell ref="K108:N108"/>
    <mergeCell ref="E127:G127"/>
    <mergeCell ref="K127:N127"/>
    <mergeCell ref="K128:N128"/>
    <mergeCell ref="K129:N129"/>
    <mergeCell ref="K130:N130"/>
    <mergeCell ref="E132:G132"/>
    <mergeCell ref="E133:F133"/>
    <mergeCell ref="E134:G134"/>
    <mergeCell ref="C122:F122"/>
    <mergeCell ref="G122:G123"/>
    <mergeCell ref="H122:H123"/>
    <mergeCell ref="I122:J123"/>
    <mergeCell ref="C123:F123"/>
    <mergeCell ref="J126:N126"/>
    <mergeCell ref="J132:N134"/>
    <mergeCell ref="G145:O145"/>
    <mergeCell ref="G146:O146"/>
    <mergeCell ref="H147:O147"/>
    <mergeCell ref="G148:O148"/>
    <mergeCell ref="B149:O149"/>
    <mergeCell ref="D151:L151"/>
    <mergeCell ref="G138:O138"/>
    <mergeCell ref="G139:O139"/>
    <mergeCell ref="G141:O141"/>
    <mergeCell ref="G142:O142"/>
    <mergeCell ref="G143:O143"/>
    <mergeCell ref="G144:O144"/>
    <mergeCell ref="B170:C170"/>
    <mergeCell ref="D170:G170"/>
    <mergeCell ref="H170:I170"/>
    <mergeCell ref="J170:N170"/>
    <mergeCell ref="B171:C171"/>
    <mergeCell ref="D171:G171"/>
    <mergeCell ref="H171:I171"/>
    <mergeCell ref="J171:N171"/>
    <mergeCell ref="K152:N152"/>
    <mergeCell ref="K153:N153"/>
    <mergeCell ref="K154:N154"/>
    <mergeCell ref="K155:N155"/>
    <mergeCell ref="B169:G169"/>
    <mergeCell ref="H169:N169"/>
    <mergeCell ref="B177:N177"/>
    <mergeCell ref="P171:U171"/>
    <mergeCell ref="B172:C172"/>
    <mergeCell ref="D172:G172"/>
    <mergeCell ref="H172:I172"/>
    <mergeCell ref="J172:N172"/>
    <mergeCell ref="B173:C175"/>
    <mergeCell ref="H173:I175"/>
    <mergeCell ref="Q175:T175"/>
  </mergeCells>
  <pageMargins left="0.33" right="0.4" top="0.17" bottom="0.27" header="0.18" footer="0.21"/>
  <pageSetup paperSize="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1265" r:id="rId4" name="Check Box 1">
              <controlPr defaultSize="0" autoFill="0" autoLine="0" autoPict="0">
                <anchor moveWithCells="1">
                  <from>
                    <xdr:col>4</xdr:col>
                    <xdr:colOff>66675</xdr:colOff>
                    <xdr:row>7</xdr:row>
                    <xdr:rowOff>190500</xdr:rowOff>
                  </from>
                  <to>
                    <xdr:col>4</xdr:col>
                    <xdr:colOff>371475</xdr:colOff>
                    <xdr:row>9</xdr:row>
                    <xdr:rowOff>19050</xdr:rowOff>
                  </to>
                </anchor>
              </controlPr>
            </control>
          </mc:Choice>
        </mc:AlternateContent>
        <mc:AlternateContent xmlns:mc="http://schemas.openxmlformats.org/markup-compatibility/2006">
          <mc:Choice Requires="x14">
            <control shapeId="11266" r:id="rId5" name="Check Box 2">
              <controlPr defaultSize="0" autoFill="0" autoLine="0" autoPict="0">
                <anchor moveWithCells="1">
                  <from>
                    <xdr:col>1</xdr:col>
                    <xdr:colOff>66675</xdr:colOff>
                    <xdr:row>7</xdr:row>
                    <xdr:rowOff>190500</xdr:rowOff>
                  </from>
                  <to>
                    <xdr:col>1</xdr:col>
                    <xdr:colOff>371475</xdr:colOff>
                    <xdr:row>9</xdr:row>
                    <xdr:rowOff>19050</xdr:rowOff>
                  </to>
                </anchor>
              </controlPr>
            </control>
          </mc:Choice>
        </mc:AlternateContent>
        <mc:AlternateContent xmlns:mc="http://schemas.openxmlformats.org/markup-compatibility/2006">
          <mc:Choice Requires="x14">
            <control shapeId="11267" r:id="rId6" name="Check Box 3">
              <controlPr defaultSize="0" autoFill="0" autoLine="0" autoPict="0">
                <anchor moveWithCells="1">
                  <from>
                    <xdr:col>8</xdr:col>
                    <xdr:colOff>66675</xdr:colOff>
                    <xdr:row>7</xdr:row>
                    <xdr:rowOff>190500</xdr:rowOff>
                  </from>
                  <to>
                    <xdr:col>8</xdr:col>
                    <xdr:colOff>371475</xdr:colOff>
                    <xdr:row>9</xdr:row>
                    <xdr:rowOff>19050</xdr:rowOff>
                  </to>
                </anchor>
              </controlPr>
            </control>
          </mc:Choice>
        </mc:AlternateContent>
        <mc:AlternateContent xmlns:mc="http://schemas.openxmlformats.org/markup-compatibility/2006">
          <mc:Choice Requires="x14">
            <control shapeId="11268" r:id="rId7" name="Check Box 4">
              <controlPr defaultSize="0" autoFill="0" autoLine="0" autoPict="0">
                <anchor moveWithCells="1">
                  <from>
                    <xdr:col>8</xdr:col>
                    <xdr:colOff>66675</xdr:colOff>
                    <xdr:row>9</xdr:row>
                    <xdr:rowOff>0</xdr:rowOff>
                  </from>
                  <to>
                    <xdr:col>8</xdr:col>
                    <xdr:colOff>371475</xdr:colOff>
                    <xdr:row>10</xdr:row>
                    <xdr:rowOff>0</xdr:rowOff>
                  </to>
                </anchor>
              </controlPr>
            </control>
          </mc:Choice>
        </mc:AlternateContent>
        <mc:AlternateContent xmlns:mc="http://schemas.openxmlformats.org/markup-compatibility/2006">
          <mc:Choice Requires="x14">
            <control shapeId="11269" r:id="rId8" name="Check Box 5">
              <controlPr defaultSize="0" autoFill="0" autoLine="0" autoPict="0">
                <anchor moveWithCells="1">
                  <from>
                    <xdr:col>11</xdr:col>
                    <xdr:colOff>66675</xdr:colOff>
                    <xdr:row>7</xdr:row>
                    <xdr:rowOff>190500</xdr:rowOff>
                  </from>
                  <to>
                    <xdr:col>11</xdr:col>
                    <xdr:colOff>371475</xdr:colOff>
                    <xdr:row>9</xdr:row>
                    <xdr:rowOff>19050</xdr:rowOff>
                  </to>
                </anchor>
              </controlPr>
            </control>
          </mc:Choice>
        </mc:AlternateContent>
        <mc:AlternateContent xmlns:mc="http://schemas.openxmlformats.org/markup-compatibility/2006">
          <mc:Choice Requires="x14">
            <control shapeId="11270" r:id="rId9" name="Check Box 6">
              <controlPr defaultSize="0" autoFill="0" autoLine="0" autoPict="0">
                <anchor moveWithCells="1">
                  <from>
                    <xdr:col>11</xdr:col>
                    <xdr:colOff>66675</xdr:colOff>
                    <xdr:row>9</xdr:row>
                    <xdr:rowOff>0</xdr:rowOff>
                  </from>
                  <to>
                    <xdr:col>11</xdr:col>
                    <xdr:colOff>371475</xdr:colOff>
                    <xdr:row>10</xdr:row>
                    <xdr:rowOff>0</xdr:rowOff>
                  </to>
                </anchor>
              </controlPr>
            </control>
          </mc:Choice>
        </mc:AlternateContent>
        <mc:AlternateContent xmlns:mc="http://schemas.openxmlformats.org/markup-compatibility/2006">
          <mc:Choice Requires="x14">
            <control shapeId="11271" r:id="rId10" name="Check Box 7">
              <controlPr defaultSize="0" autoFill="0" autoLine="0" autoPict="0">
                <anchor moveWithCells="1">
                  <from>
                    <xdr:col>1</xdr:col>
                    <xdr:colOff>66675</xdr:colOff>
                    <xdr:row>9</xdr:row>
                    <xdr:rowOff>0</xdr:rowOff>
                  </from>
                  <to>
                    <xdr:col>1</xdr:col>
                    <xdr:colOff>371475</xdr:colOff>
                    <xdr:row>10</xdr:row>
                    <xdr:rowOff>0</xdr:rowOff>
                  </to>
                </anchor>
              </controlPr>
            </control>
          </mc:Choice>
        </mc:AlternateContent>
        <mc:AlternateContent xmlns:mc="http://schemas.openxmlformats.org/markup-compatibility/2006">
          <mc:Choice Requires="x14">
            <control shapeId="11272" r:id="rId11" name="Check Box 8">
              <controlPr defaultSize="0" autoFill="0" autoLine="0" autoPict="0">
                <anchor moveWithCells="1">
                  <from>
                    <xdr:col>4</xdr:col>
                    <xdr:colOff>66675</xdr:colOff>
                    <xdr:row>27</xdr:row>
                    <xdr:rowOff>0</xdr:rowOff>
                  </from>
                  <to>
                    <xdr:col>4</xdr:col>
                    <xdr:colOff>371475</xdr:colOff>
                    <xdr:row>28</xdr:row>
                    <xdr:rowOff>0</xdr:rowOff>
                  </to>
                </anchor>
              </controlPr>
            </control>
          </mc:Choice>
        </mc:AlternateContent>
        <mc:AlternateContent xmlns:mc="http://schemas.openxmlformats.org/markup-compatibility/2006">
          <mc:Choice Requires="x14">
            <control shapeId="11273" r:id="rId12" name="Check Box 9">
              <controlPr defaultSize="0" autoFill="0" autoLine="0" autoPict="0">
                <anchor moveWithCells="1">
                  <from>
                    <xdr:col>4</xdr:col>
                    <xdr:colOff>66675</xdr:colOff>
                    <xdr:row>28</xdr:row>
                    <xdr:rowOff>0</xdr:rowOff>
                  </from>
                  <to>
                    <xdr:col>4</xdr:col>
                    <xdr:colOff>371475</xdr:colOff>
                    <xdr:row>28</xdr:row>
                    <xdr:rowOff>190500</xdr:rowOff>
                  </to>
                </anchor>
              </controlPr>
            </control>
          </mc:Choice>
        </mc:AlternateContent>
        <mc:AlternateContent xmlns:mc="http://schemas.openxmlformats.org/markup-compatibility/2006">
          <mc:Choice Requires="x14">
            <control shapeId="11274" r:id="rId13" name="Check Box 10">
              <controlPr defaultSize="0" autoFill="0" autoLine="0" autoPict="0">
                <anchor moveWithCells="1">
                  <from>
                    <xdr:col>6</xdr:col>
                    <xdr:colOff>66675</xdr:colOff>
                    <xdr:row>34</xdr:row>
                    <xdr:rowOff>0</xdr:rowOff>
                  </from>
                  <to>
                    <xdr:col>6</xdr:col>
                    <xdr:colOff>371475</xdr:colOff>
                    <xdr:row>35</xdr:row>
                    <xdr:rowOff>0</xdr:rowOff>
                  </to>
                </anchor>
              </controlPr>
            </control>
          </mc:Choice>
        </mc:AlternateContent>
        <mc:AlternateContent xmlns:mc="http://schemas.openxmlformats.org/markup-compatibility/2006">
          <mc:Choice Requires="x14">
            <control shapeId="11275" r:id="rId14" name="Check Box 11">
              <controlPr defaultSize="0" autoFill="0" autoLine="0" autoPict="0">
                <anchor moveWithCells="1">
                  <from>
                    <xdr:col>9</xdr:col>
                    <xdr:colOff>66675</xdr:colOff>
                    <xdr:row>34</xdr:row>
                    <xdr:rowOff>0</xdr:rowOff>
                  </from>
                  <to>
                    <xdr:col>9</xdr:col>
                    <xdr:colOff>371475</xdr:colOff>
                    <xdr:row>35</xdr:row>
                    <xdr:rowOff>0</xdr:rowOff>
                  </to>
                </anchor>
              </controlPr>
            </control>
          </mc:Choice>
        </mc:AlternateContent>
        <mc:AlternateContent xmlns:mc="http://schemas.openxmlformats.org/markup-compatibility/2006">
          <mc:Choice Requires="x14">
            <control shapeId="11276" r:id="rId15" name="Check Box 12">
              <controlPr defaultSize="0" autoFill="0" autoLine="0" autoPict="0">
                <anchor moveWithCells="1">
                  <from>
                    <xdr:col>6</xdr:col>
                    <xdr:colOff>66675</xdr:colOff>
                    <xdr:row>36</xdr:row>
                    <xdr:rowOff>0</xdr:rowOff>
                  </from>
                  <to>
                    <xdr:col>6</xdr:col>
                    <xdr:colOff>371475</xdr:colOff>
                    <xdr:row>37</xdr:row>
                    <xdr:rowOff>0</xdr:rowOff>
                  </to>
                </anchor>
              </controlPr>
            </control>
          </mc:Choice>
        </mc:AlternateContent>
        <mc:AlternateContent xmlns:mc="http://schemas.openxmlformats.org/markup-compatibility/2006">
          <mc:Choice Requires="x14">
            <control shapeId="11277" r:id="rId16" name="Check Box 13">
              <controlPr defaultSize="0" autoFill="0" autoLine="0" autoPict="0">
                <anchor moveWithCells="1">
                  <from>
                    <xdr:col>10</xdr:col>
                    <xdr:colOff>66675</xdr:colOff>
                    <xdr:row>36</xdr:row>
                    <xdr:rowOff>0</xdr:rowOff>
                  </from>
                  <to>
                    <xdr:col>10</xdr:col>
                    <xdr:colOff>371475</xdr:colOff>
                    <xdr:row>37</xdr:row>
                    <xdr:rowOff>0</xdr:rowOff>
                  </to>
                </anchor>
              </controlPr>
            </control>
          </mc:Choice>
        </mc:AlternateContent>
        <mc:AlternateContent xmlns:mc="http://schemas.openxmlformats.org/markup-compatibility/2006">
          <mc:Choice Requires="x14">
            <control shapeId="11278" r:id="rId17" name="Check Box 14">
              <controlPr defaultSize="0" autoFill="0" autoLine="0" autoPict="0">
                <anchor moveWithCells="1">
                  <from>
                    <xdr:col>6</xdr:col>
                    <xdr:colOff>66675</xdr:colOff>
                    <xdr:row>38</xdr:row>
                    <xdr:rowOff>0</xdr:rowOff>
                  </from>
                  <to>
                    <xdr:col>6</xdr:col>
                    <xdr:colOff>371475</xdr:colOff>
                    <xdr:row>39</xdr:row>
                    <xdr:rowOff>0</xdr:rowOff>
                  </to>
                </anchor>
              </controlPr>
            </control>
          </mc:Choice>
        </mc:AlternateContent>
        <mc:AlternateContent xmlns:mc="http://schemas.openxmlformats.org/markup-compatibility/2006">
          <mc:Choice Requires="x14">
            <control shapeId="11279" r:id="rId18" name="Check Box 15">
              <controlPr defaultSize="0" autoFill="0" autoLine="0" autoPict="0">
                <anchor moveWithCells="1">
                  <from>
                    <xdr:col>6</xdr:col>
                    <xdr:colOff>66675</xdr:colOff>
                    <xdr:row>39</xdr:row>
                    <xdr:rowOff>0</xdr:rowOff>
                  </from>
                  <to>
                    <xdr:col>6</xdr:col>
                    <xdr:colOff>371475</xdr:colOff>
                    <xdr:row>40</xdr:row>
                    <xdr:rowOff>0</xdr:rowOff>
                  </to>
                </anchor>
              </controlPr>
            </control>
          </mc:Choice>
        </mc:AlternateContent>
        <mc:AlternateContent xmlns:mc="http://schemas.openxmlformats.org/markup-compatibility/2006">
          <mc:Choice Requires="x14">
            <control shapeId="11280" r:id="rId19" name="Check Box 16">
              <controlPr defaultSize="0" autoFill="0" autoLine="0" autoPict="0">
                <anchor moveWithCells="1">
                  <from>
                    <xdr:col>6</xdr:col>
                    <xdr:colOff>66675</xdr:colOff>
                    <xdr:row>41</xdr:row>
                    <xdr:rowOff>0</xdr:rowOff>
                  </from>
                  <to>
                    <xdr:col>6</xdr:col>
                    <xdr:colOff>371475</xdr:colOff>
                    <xdr:row>42</xdr:row>
                    <xdr:rowOff>0</xdr:rowOff>
                  </to>
                </anchor>
              </controlPr>
            </control>
          </mc:Choice>
        </mc:AlternateContent>
        <mc:AlternateContent xmlns:mc="http://schemas.openxmlformats.org/markup-compatibility/2006">
          <mc:Choice Requires="x14">
            <control shapeId="11281" r:id="rId20" name="Check Box 17">
              <controlPr defaultSize="0" autoFill="0" autoLine="0" autoPict="0">
                <anchor moveWithCells="1">
                  <from>
                    <xdr:col>6</xdr:col>
                    <xdr:colOff>66675</xdr:colOff>
                    <xdr:row>42</xdr:row>
                    <xdr:rowOff>0</xdr:rowOff>
                  </from>
                  <to>
                    <xdr:col>6</xdr:col>
                    <xdr:colOff>371475</xdr:colOff>
                    <xdr:row>43</xdr:row>
                    <xdr:rowOff>0</xdr:rowOff>
                  </to>
                </anchor>
              </controlPr>
            </control>
          </mc:Choice>
        </mc:AlternateContent>
        <mc:AlternateContent xmlns:mc="http://schemas.openxmlformats.org/markup-compatibility/2006">
          <mc:Choice Requires="x14">
            <control shapeId="11282" r:id="rId21" name="Check Box 18">
              <controlPr defaultSize="0" autoFill="0" autoLine="0" autoPict="0">
                <anchor moveWithCells="1">
                  <from>
                    <xdr:col>6</xdr:col>
                    <xdr:colOff>66675</xdr:colOff>
                    <xdr:row>43</xdr:row>
                    <xdr:rowOff>0</xdr:rowOff>
                  </from>
                  <to>
                    <xdr:col>6</xdr:col>
                    <xdr:colOff>371475</xdr:colOff>
                    <xdr:row>44</xdr:row>
                    <xdr:rowOff>0</xdr:rowOff>
                  </to>
                </anchor>
              </controlPr>
            </control>
          </mc:Choice>
        </mc:AlternateContent>
        <mc:AlternateContent xmlns:mc="http://schemas.openxmlformats.org/markup-compatibility/2006">
          <mc:Choice Requires="x14">
            <control shapeId="11283" r:id="rId22" name="Check Box 19">
              <controlPr defaultSize="0" autoFill="0" autoLine="0" autoPict="0">
                <anchor moveWithCells="1">
                  <from>
                    <xdr:col>5</xdr:col>
                    <xdr:colOff>66675</xdr:colOff>
                    <xdr:row>54</xdr:row>
                    <xdr:rowOff>0</xdr:rowOff>
                  </from>
                  <to>
                    <xdr:col>5</xdr:col>
                    <xdr:colOff>295275</xdr:colOff>
                    <xdr:row>54</xdr:row>
                    <xdr:rowOff>180975</xdr:rowOff>
                  </to>
                </anchor>
              </controlPr>
            </control>
          </mc:Choice>
        </mc:AlternateContent>
        <mc:AlternateContent xmlns:mc="http://schemas.openxmlformats.org/markup-compatibility/2006">
          <mc:Choice Requires="x14">
            <control shapeId="11284" r:id="rId23" name="Check Box 20">
              <controlPr defaultSize="0" autoFill="0" autoLine="0" autoPict="0">
                <anchor moveWithCells="1">
                  <from>
                    <xdr:col>8</xdr:col>
                    <xdr:colOff>352425</xdr:colOff>
                    <xdr:row>54</xdr:row>
                    <xdr:rowOff>0</xdr:rowOff>
                  </from>
                  <to>
                    <xdr:col>8</xdr:col>
                    <xdr:colOff>581025</xdr:colOff>
                    <xdr:row>54</xdr:row>
                    <xdr:rowOff>180975</xdr:rowOff>
                  </to>
                </anchor>
              </controlPr>
            </control>
          </mc:Choice>
        </mc:AlternateContent>
        <mc:AlternateContent xmlns:mc="http://schemas.openxmlformats.org/markup-compatibility/2006">
          <mc:Choice Requires="x14">
            <control shapeId="11285" r:id="rId24" name="Check Box 21">
              <controlPr defaultSize="0" autoFill="0" autoLine="0" autoPict="0">
                <anchor moveWithCells="1">
                  <from>
                    <xdr:col>5</xdr:col>
                    <xdr:colOff>66675</xdr:colOff>
                    <xdr:row>56</xdr:row>
                    <xdr:rowOff>0</xdr:rowOff>
                  </from>
                  <to>
                    <xdr:col>5</xdr:col>
                    <xdr:colOff>295275</xdr:colOff>
                    <xdr:row>56</xdr:row>
                    <xdr:rowOff>180975</xdr:rowOff>
                  </to>
                </anchor>
              </controlPr>
            </control>
          </mc:Choice>
        </mc:AlternateContent>
        <mc:AlternateContent xmlns:mc="http://schemas.openxmlformats.org/markup-compatibility/2006">
          <mc:Choice Requires="x14">
            <control shapeId="11286" r:id="rId25" name="Check Box 22">
              <controlPr defaultSize="0" autoFill="0" autoLine="0" autoPict="0">
                <anchor moveWithCells="1">
                  <from>
                    <xdr:col>9</xdr:col>
                    <xdr:colOff>66675</xdr:colOff>
                    <xdr:row>56</xdr:row>
                    <xdr:rowOff>0</xdr:rowOff>
                  </from>
                  <to>
                    <xdr:col>9</xdr:col>
                    <xdr:colOff>295275</xdr:colOff>
                    <xdr:row>56</xdr:row>
                    <xdr:rowOff>180975</xdr:rowOff>
                  </to>
                </anchor>
              </controlPr>
            </control>
          </mc:Choice>
        </mc:AlternateContent>
        <mc:AlternateContent xmlns:mc="http://schemas.openxmlformats.org/markup-compatibility/2006">
          <mc:Choice Requires="x14">
            <control shapeId="11287" r:id="rId26" name="Check Box 23">
              <controlPr defaultSize="0" autoFill="0" autoLine="0" autoPict="0">
                <anchor moveWithCells="1">
                  <from>
                    <xdr:col>5</xdr:col>
                    <xdr:colOff>66675</xdr:colOff>
                    <xdr:row>58</xdr:row>
                    <xdr:rowOff>0</xdr:rowOff>
                  </from>
                  <to>
                    <xdr:col>5</xdr:col>
                    <xdr:colOff>295275</xdr:colOff>
                    <xdr:row>58</xdr:row>
                    <xdr:rowOff>180975</xdr:rowOff>
                  </to>
                </anchor>
              </controlPr>
            </control>
          </mc:Choice>
        </mc:AlternateContent>
        <mc:AlternateContent xmlns:mc="http://schemas.openxmlformats.org/markup-compatibility/2006">
          <mc:Choice Requires="x14">
            <control shapeId="11288" r:id="rId27" name="Check Box 24">
              <controlPr defaultSize="0" autoFill="0" autoLine="0" autoPict="0">
                <anchor moveWithCells="1">
                  <from>
                    <xdr:col>9</xdr:col>
                    <xdr:colOff>66675</xdr:colOff>
                    <xdr:row>58</xdr:row>
                    <xdr:rowOff>0</xdr:rowOff>
                  </from>
                  <to>
                    <xdr:col>9</xdr:col>
                    <xdr:colOff>295275</xdr:colOff>
                    <xdr:row>58</xdr:row>
                    <xdr:rowOff>180975</xdr:rowOff>
                  </to>
                </anchor>
              </controlPr>
            </control>
          </mc:Choice>
        </mc:AlternateContent>
        <mc:AlternateContent xmlns:mc="http://schemas.openxmlformats.org/markup-compatibility/2006">
          <mc:Choice Requires="x14">
            <control shapeId="11289" r:id="rId28" name="Check Box 25">
              <controlPr defaultSize="0" autoFill="0" autoLine="0" autoPict="0">
                <anchor moveWithCells="1">
                  <from>
                    <xdr:col>5</xdr:col>
                    <xdr:colOff>66675</xdr:colOff>
                    <xdr:row>60</xdr:row>
                    <xdr:rowOff>0</xdr:rowOff>
                  </from>
                  <to>
                    <xdr:col>5</xdr:col>
                    <xdr:colOff>295275</xdr:colOff>
                    <xdr:row>60</xdr:row>
                    <xdr:rowOff>180975</xdr:rowOff>
                  </to>
                </anchor>
              </controlPr>
            </control>
          </mc:Choice>
        </mc:AlternateContent>
        <mc:AlternateContent xmlns:mc="http://schemas.openxmlformats.org/markup-compatibility/2006">
          <mc:Choice Requires="x14">
            <control shapeId="11290" r:id="rId29" name="Check Box 26">
              <controlPr defaultSize="0" autoFill="0" autoLine="0" autoPict="0">
                <anchor moveWithCells="1">
                  <from>
                    <xdr:col>5</xdr:col>
                    <xdr:colOff>66675</xdr:colOff>
                    <xdr:row>60</xdr:row>
                    <xdr:rowOff>0</xdr:rowOff>
                  </from>
                  <to>
                    <xdr:col>5</xdr:col>
                    <xdr:colOff>295275</xdr:colOff>
                    <xdr:row>60</xdr:row>
                    <xdr:rowOff>180975</xdr:rowOff>
                  </to>
                </anchor>
              </controlPr>
            </control>
          </mc:Choice>
        </mc:AlternateContent>
        <mc:AlternateContent xmlns:mc="http://schemas.openxmlformats.org/markup-compatibility/2006">
          <mc:Choice Requires="x14">
            <control shapeId="11291" r:id="rId30" name="Check Box 27">
              <controlPr defaultSize="0" autoFill="0" autoLine="0" autoPict="0">
                <anchor moveWithCells="1">
                  <from>
                    <xdr:col>5</xdr:col>
                    <xdr:colOff>66675</xdr:colOff>
                    <xdr:row>60</xdr:row>
                    <xdr:rowOff>0</xdr:rowOff>
                  </from>
                  <to>
                    <xdr:col>5</xdr:col>
                    <xdr:colOff>295275</xdr:colOff>
                    <xdr:row>60</xdr:row>
                    <xdr:rowOff>180975</xdr:rowOff>
                  </to>
                </anchor>
              </controlPr>
            </control>
          </mc:Choice>
        </mc:AlternateContent>
        <mc:AlternateContent xmlns:mc="http://schemas.openxmlformats.org/markup-compatibility/2006">
          <mc:Choice Requires="x14">
            <control shapeId="11292" r:id="rId31" name="Check Box 28">
              <controlPr defaultSize="0" autoFill="0" autoLine="0" autoPict="0">
                <anchor moveWithCells="1">
                  <from>
                    <xdr:col>5</xdr:col>
                    <xdr:colOff>66675</xdr:colOff>
                    <xdr:row>60</xdr:row>
                    <xdr:rowOff>0</xdr:rowOff>
                  </from>
                  <to>
                    <xdr:col>5</xdr:col>
                    <xdr:colOff>295275</xdr:colOff>
                    <xdr:row>60</xdr:row>
                    <xdr:rowOff>180975</xdr:rowOff>
                  </to>
                </anchor>
              </controlPr>
            </control>
          </mc:Choice>
        </mc:AlternateContent>
        <mc:AlternateContent xmlns:mc="http://schemas.openxmlformats.org/markup-compatibility/2006">
          <mc:Choice Requires="x14">
            <control shapeId="11293" r:id="rId32" name="Check Box 29">
              <controlPr defaultSize="0" autoFill="0" autoLine="0" autoPict="0">
                <anchor moveWithCells="1">
                  <from>
                    <xdr:col>5</xdr:col>
                    <xdr:colOff>66675</xdr:colOff>
                    <xdr:row>61</xdr:row>
                    <xdr:rowOff>0</xdr:rowOff>
                  </from>
                  <to>
                    <xdr:col>5</xdr:col>
                    <xdr:colOff>295275</xdr:colOff>
                    <xdr:row>61</xdr:row>
                    <xdr:rowOff>180975</xdr:rowOff>
                  </to>
                </anchor>
              </controlPr>
            </control>
          </mc:Choice>
        </mc:AlternateContent>
        <mc:AlternateContent xmlns:mc="http://schemas.openxmlformats.org/markup-compatibility/2006">
          <mc:Choice Requires="x14">
            <control shapeId="11294" r:id="rId33" name="Check Box 30">
              <controlPr defaultSize="0" autoFill="0" autoLine="0" autoPict="0">
                <anchor moveWithCells="1">
                  <from>
                    <xdr:col>5</xdr:col>
                    <xdr:colOff>66675</xdr:colOff>
                    <xdr:row>62</xdr:row>
                    <xdr:rowOff>0</xdr:rowOff>
                  </from>
                  <to>
                    <xdr:col>5</xdr:col>
                    <xdr:colOff>295275</xdr:colOff>
                    <xdr:row>62</xdr:row>
                    <xdr:rowOff>180975</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178"/>
  <sheetViews>
    <sheetView topLeftCell="A73" workbookViewId="0">
      <selection activeCell="B84" sqref="B84:N91"/>
    </sheetView>
  </sheetViews>
  <sheetFormatPr defaultRowHeight="15" x14ac:dyDescent="0.25"/>
  <cols>
    <col min="1" max="1" width="1.7109375" style="4" customWidth="1"/>
    <col min="2" max="3" width="5.7109375" style="4" customWidth="1"/>
    <col min="4" max="4" width="9.140625" style="4"/>
    <col min="5" max="5" width="5.7109375" style="4" customWidth="1"/>
    <col min="6" max="6" width="6" style="4" customWidth="1"/>
    <col min="7" max="8" width="5.7109375" style="4" customWidth="1"/>
    <col min="9" max="10" width="9.140625" style="4"/>
    <col min="11" max="11" width="7" style="4" customWidth="1"/>
    <col min="12" max="13" width="5.7109375" style="4" customWidth="1"/>
    <col min="14" max="14" width="9.140625" style="4"/>
    <col min="15" max="15" width="5.7109375" style="4" customWidth="1"/>
    <col min="16" max="16384" width="9.140625" style="4"/>
  </cols>
  <sheetData>
    <row r="1" spans="2:14" ht="6.75" customHeight="1" x14ac:dyDescent="0.25"/>
    <row r="2" spans="2:14" ht="21" customHeight="1" x14ac:dyDescent="0.25">
      <c r="B2" s="429" t="s">
        <v>14</v>
      </c>
      <c r="C2" s="429"/>
      <c r="D2" s="429"/>
      <c r="E2" s="429"/>
      <c r="F2" s="429"/>
      <c r="G2" s="429"/>
      <c r="H2" s="429"/>
      <c r="I2" s="429"/>
      <c r="J2" s="429"/>
      <c r="K2" s="429"/>
      <c r="L2" s="429"/>
      <c r="M2" s="429"/>
      <c r="N2" s="429"/>
    </row>
    <row r="3" spans="2:14" ht="18.75" customHeight="1" x14ac:dyDescent="0.25">
      <c r="B3" s="430" t="s">
        <v>345</v>
      </c>
      <c r="C3" s="430"/>
      <c r="D3" s="430"/>
      <c r="E3" s="430"/>
      <c r="F3" s="430"/>
      <c r="G3" s="430"/>
      <c r="H3" s="430"/>
      <c r="I3" s="430"/>
      <c r="J3" s="430"/>
      <c r="K3" s="430"/>
      <c r="L3" s="430"/>
      <c r="M3" s="430"/>
      <c r="N3" s="430"/>
    </row>
    <row r="4" spans="2:14" ht="15" customHeight="1" x14ac:dyDescent="0.25">
      <c r="B4" s="431" t="s">
        <v>346</v>
      </c>
      <c r="C4" s="432"/>
      <c r="D4" s="432"/>
      <c r="E4" s="432"/>
      <c r="F4" s="432"/>
      <c r="G4" s="432"/>
      <c r="H4" s="432"/>
      <c r="I4" s="432"/>
      <c r="J4" s="432"/>
      <c r="K4" s="432"/>
      <c r="L4" s="432"/>
      <c r="M4" s="432"/>
      <c r="N4" s="433"/>
    </row>
    <row r="5" spans="2:14" x14ac:dyDescent="0.25">
      <c r="B5" s="575" t="s">
        <v>183</v>
      </c>
      <c r="C5" s="575"/>
      <c r="D5" s="575"/>
      <c r="E5" s="575"/>
      <c r="F5" s="575"/>
      <c r="G5" s="575"/>
      <c r="H5" s="575"/>
      <c r="I5" s="575"/>
      <c r="J5" s="575"/>
      <c r="K5" s="575"/>
      <c r="L5" s="575"/>
      <c r="M5" s="575"/>
      <c r="N5" s="575"/>
    </row>
    <row r="6" spans="2:14" x14ac:dyDescent="0.25">
      <c r="B6" s="575" t="s">
        <v>366</v>
      </c>
      <c r="C6" s="575"/>
      <c r="D6" s="575"/>
      <c r="E6" s="575"/>
      <c r="F6" s="575"/>
      <c r="G6" s="575"/>
      <c r="H6" s="575"/>
      <c r="I6" s="575"/>
      <c r="J6" s="575"/>
      <c r="K6" s="575"/>
      <c r="L6" s="575"/>
      <c r="M6" s="575"/>
      <c r="N6" s="575"/>
    </row>
    <row r="7" spans="2:14" ht="4.5" customHeight="1" x14ac:dyDescent="0.25">
      <c r="B7" s="16"/>
      <c r="C7" s="16"/>
      <c r="D7" s="16"/>
      <c r="E7" s="16"/>
      <c r="F7" s="16"/>
      <c r="G7" s="16"/>
      <c r="H7" s="16"/>
      <c r="I7" s="16"/>
      <c r="J7" s="16"/>
      <c r="K7" s="16"/>
      <c r="L7" s="16"/>
      <c r="M7" s="16"/>
      <c r="N7" s="16"/>
    </row>
    <row r="8" spans="2:14" ht="15.75" customHeight="1" x14ac:dyDescent="0.25">
      <c r="B8" s="72" t="s">
        <v>55</v>
      </c>
      <c r="C8" s="73"/>
      <c r="D8" s="73"/>
      <c r="E8" s="73"/>
      <c r="F8" s="73"/>
      <c r="G8" s="16"/>
      <c r="H8" s="16"/>
      <c r="I8" s="72" t="s">
        <v>60</v>
      </c>
      <c r="J8" s="73"/>
      <c r="K8" s="73"/>
      <c r="L8" s="73"/>
      <c r="M8" s="73"/>
      <c r="N8" s="16"/>
    </row>
    <row r="9" spans="2:14" s="17" customFormat="1" ht="12.75" x14ac:dyDescent="0.25">
      <c r="B9" s="151"/>
      <c r="C9" s="17" t="s">
        <v>56</v>
      </c>
      <c r="E9" s="151"/>
      <c r="F9" s="17" t="s">
        <v>57</v>
      </c>
      <c r="I9" s="151"/>
      <c r="J9" s="17" t="s">
        <v>12</v>
      </c>
      <c r="L9" s="151"/>
      <c r="M9" s="17" t="s">
        <v>13</v>
      </c>
    </row>
    <row r="10" spans="2:14" x14ac:dyDescent="0.25">
      <c r="B10" s="151"/>
      <c r="C10" s="17" t="s">
        <v>181</v>
      </c>
      <c r="I10" s="151"/>
      <c r="J10" s="17" t="s">
        <v>58</v>
      </c>
      <c r="K10" s="17"/>
      <c r="L10" s="151"/>
      <c r="M10" s="17" t="s">
        <v>59</v>
      </c>
      <c r="N10" s="17"/>
    </row>
    <row r="11" spans="2:14" ht="4.5" customHeight="1" x14ac:dyDescent="0.25"/>
    <row r="12" spans="2:14" ht="15.75" x14ac:dyDescent="0.25">
      <c r="B12" s="72" t="s">
        <v>61</v>
      </c>
      <c r="C12" s="73"/>
      <c r="D12" s="73"/>
      <c r="E12" s="71"/>
      <c r="F12" s="71"/>
    </row>
    <row r="13" spans="2:14" x14ac:dyDescent="0.25">
      <c r="B13" s="9" t="s">
        <v>62</v>
      </c>
    </row>
    <row r="14" spans="2:14" x14ac:dyDescent="0.25">
      <c r="B14" s="4" t="s">
        <v>63</v>
      </c>
    </row>
    <row r="15" spans="2:14" ht="5.25" customHeight="1" x14ac:dyDescent="0.25"/>
    <row r="16" spans="2:14" x14ac:dyDescent="0.25">
      <c r="B16" s="435" t="s">
        <v>64</v>
      </c>
      <c r="C16" s="435"/>
      <c r="D16" s="435"/>
      <c r="E16" s="435"/>
      <c r="F16" s="435"/>
      <c r="G16" s="435"/>
      <c r="H16" s="435"/>
      <c r="I16" s="435"/>
      <c r="J16" s="435"/>
      <c r="K16" s="435"/>
      <c r="L16" s="435"/>
      <c r="M16" s="435"/>
      <c r="N16" s="435"/>
    </row>
    <row r="17" spans="2:14" x14ac:dyDescent="0.25">
      <c r="B17" s="439" t="s">
        <v>65</v>
      </c>
      <c r="C17" s="440"/>
      <c r="D17" s="441"/>
      <c r="E17" s="439" t="s">
        <v>67</v>
      </c>
      <c r="F17" s="440"/>
      <c r="G17" s="440"/>
      <c r="H17" s="441"/>
      <c r="I17" s="436" t="s">
        <v>68</v>
      </c>
      <c r="J17" s="437"/>
      <c r="K17" s="438"/>
      <c r="L17" s="436" t="s">
        <v>69</v>
      </c>
      <c r="M17" s="437"/>
      <c r="N17" s="438"/>
    </row>
    <row r="18" spans="2:14" x14ac:dyDescent="0.25">
      <c r="B18" s="397" t="s">
        <v>66</v>
      </c>
      <c r="C18" s="398"/>
      <c r="D18" s="399"/>
      <c r="E18" s="400" t="s">
        <v>347</v>
      </c>
      <c r="F18" s="401"/>
      <c r="G18" s="401"/>
      <c r="H18" s="402"/>
      <c r="I18" s="379" t="s">
        <v>5</v>
      </c>
      <c r="J18" s="380"/>
      <c r="K18" s="381"/>
      <c r="L18" s="379" t="s">
        <v>5</v>
      </c>
      <c r="M18" s="380"/>
      <c r="N18" s="381"/>
    </row>
    <row r="19" spans="2:14" x14ac:dyDescent="0.25">
      <c r="B19" s="397" t="s">
        <v>198</v>
      </c>
      <c r="C19" s="398"/>
      <c r="D19" s="399"/>
      <c r="E19" s="400" t="s">
        <v>352</v>
      </c>
      <c r="F19" s="401"/>
      <c r="G19" s="401"/>
      <c r="H19" s="402"/>
      <c r="I19" s="379"/>
      <c r="J19" s="380"/>
      <c r="K19" s="381"/>
      <c r="L19" s="379" t="s">
        <v>5</v>
      </c>
      <c r="M19" s="380"/>
      <c r="N19" s="381"/>
    </row>
    <row r="20" spans="2:14" x14ac:dyDescent="0.25">
      <c r="B20" s="397" t="s">
        <v>70</v>
      </c>
      <c r="C20" s="398"/>
      <c r="D20" s="399"/>
      <c r="E20" s="400" t="s">
        <v>348</v>
      </c>
      <c r="F20" s="401"/>
      <c r="G20" s="401"/>
      <c r="H20" s="402"/>
      <c r="I20" s="379" t="s">
        <v>349</v>
      </c>
      <c r="J20" s="380"/>
      <c r="K20" s="381"/>
      <c r="L20" s="379" t="s">
        <v>184</v>
      </c>
      <c r="M20" s="380"/>
      <c r="N20" s="381"/>
    </row>
    <row r="21" spans="2:14" x14ac:dyDescent="0.25">
      <c r="B21" s="397" t="s">
        <v>196</v>
      </c>
      <c r="C21" s="398"/>
      <c r="D21" s="399"/>
      <c r="E21" s="400" t="s">
        <v>350</v>
      </c>
      <c r="F21" s="401"/>
      <c r="G21" s="401"/>
      <c r="H21" s="402"/>
      <c r="I21" s="379" t="s">
        <v>351</v>
      </c>
      <c r="J21" s="380"/>
      <c r="K21" s="381"/>
      <c r="L21" s="379" t="s">
        <v>184</v>
      </c>
      <c r="M21" s="380"/>
      <c r="N21" s="381"/>
    </row>
    <row r="22" spans="2:14" ht="6.75" customHeight="1" thickBot="1" x14ac:dyDescent="0.3">
      <c r="B22" s="74"/>
      <c r="C22" s="74"/>
      <c r="D22" s="74"/>
      <c r="E22" s="75"/>
      <c r="F22" s="75"/>
      <c r="G22" s="75"/>
      <c r="H22" s="75"/>
      <c r="I22" s="74"/>
      <c r="J22" s="74"/>
      <c r="K22" s="74"/>
      <c r="L22" s="74"/>
      <c r="M22" s="74"/>
      <c r="N22" s="74"/>
    </row>
    <row r="23" spans="2:14" x14ac:dyDescent="0.25">
      <c r="B23" s="85" t="s">
        <v>71</v>
      </c>
      <c r="C23" s="86"/>
      <c r="D23" s="87"/>
      <c r="E23" s="87"/>
      <c r="F23" s="87"/>
      <c r="G23" s="87"/>
      <c r="H23" s="87"/>
      <c r="I23" s="87"/>
      <c r="J23" s="87"/>
      <c r="K23" s="87"/>
      <c r="L23" s="87"/>
      <c r="M23" s="87"/>
      <c r="N23" s="88"/>
    </row>
    <row r="24" spans="2:14" x14ac:dyDescent="0.25">
      <c r="B24" s="89" t="s">
        <v>72</v>
      </c>
      <c r="C24" s="76"/>
      <c r="D24" s="76"/>
      <c r="E24" s="76"/>
      <c r="F24" s="76"/>
      <c r="G24" s="76"/>
      <c r="H24" s="76"/>
      <c r="I24" s="76"/>
      <c r="J24" s="76"/>
      <c r="K24" s="76"/>
      <c r="L24" s="66"/>
      <c r="M24" s="66"/>
      <c r="N24" s="90"/>
    </row>
    <row r="25" spans="2:14" ht="6" customHeight="1" thickBot="1" x14ac:dyDescent="0.3">
      <c r="B25" s="91"/>
      <c r="C25" s="92"/>
      <c r="D25" s="92"/>
      <c r="E25" s="92"/>
      <c r="F25" s="92"/>
      <c r="G25" s="92"/>
      <c r="H25" s="92"/>
      <c r="I25" s="92"/>
      <c r="J25" s="92"/>
      <c r="K25" s="92"/>
      <c r="L25" s="92"/>
      <c r="M25" s="92"/>
      <c r="N25" s="93"/>
    </row>
    <row r="26" spans="2:14" ht="6" customHeight="1" x14ac:dyDescent="0.25"/>
    <row r="27" spans="2:14" x14ac:dyDescent="0.25">
      <c r="B27" s="4" t="s">
        <v>74</v>
      </c>
    </row>
    <row r="28" spans="2:14" x14ac:dyDescent="0.25">
      <c r="B28" s="4" t="s">
        <v>75</v>
      </c>
      <c r="E28" s="151"/>
    </row>
    <row r="29" spans="2:14" ht="15.75" thickBot="1" x14ac:dyDescent="0.3">
      <c r="B29" s="4" t="s">
        <v>76</v>
      </c>
      <c r="E29" s="151"/>
    </row>
    <row r="30" spans="2:14" x14ac:dyDescent="0.25">
      <c r="B30" s="85" t="s">
        <v>71</v>
      </c>
      <c r="C30" s="86"/>
      <c r="D30" s="87"/>
      <c r="E30" s="87"/>
      <c r="F30" s="87"/>
      <c r="G30" s="87"/>
      <c r="H30" s="87"/>
      <c r="I30" s="87"/>
      <c r="J30" s="87"/>
      <c r="K30" s="87"/>
      <c r="L30" s="87"/>
      <c r="M30" s="87"/>
      <c r="N30" s="88"/>
    </row>
    <row r="31" spans="2:14" x14ac:dyDescent="0.25">
      <c r="B31" s="89" t="s">
        <v>185</v>
      </c>
      <c r="C31" s="76"/>
      <c r="D31" s="76"/>
      <c r="E31" s="76"/>
      <c r="F31" s="76"/>
      <c r="G31" s="76"/>
      <c r="H31" s="76"/>
      <c r="I31" s="76"/>
      <c r="J31" s="76"/>
      <c r="K31" s="76"/>
      <c r="L31" s="66"/>
      <c r="M31" s="66"/>
      <c r="N31" s="90"/>
    </row>
    <row r="32" spans="2:14" ht="5.25" customHeight="1" thickBot="1" x14ac:dyDescent="0.3">
      <c r="B32" s="91"/>
      <c r="C32" s="92"/>
      <c r="D32" s="92"/>
      <c r="E32" s="92"/>
      <c r="F32" s="92"/>
      <c r="G32" s="92"/>
      <c r="H32" s="92"/>
      <c r="I32" s="92"/>
      <c r="J32" s="92"/>
      <c r="K32" s="92"/>
      <c r="L32" s="92"/>
      <c r="M32" s="92"/>
      <c r="N32" s="93"/>
    </row>
    <row r="33" spans="2:14" ht="9" customHeight="1" x14ac:dyDescent="0.25"/>
    <row r="34" spans="2:14" ht="16.5" thickBot="1" x14ac:dyDescent="0.3">
      <c r="B34" s="72" t="s">
        <v>73</v>
      </c>
      <c r="C34" s="73"/>
      <c r="D34" s="73"/>
      <c r="E34" s="77"/>
    </row>
    <row r="35" spans="2:14" x14ac:dyDescent="0.25">
      <c r="B35" s="80" t="s">
        <v>77</v>
      </c>
      <c r="C35" s="55"/>
      <c r="D35" s="55"/>
      <c r="E35" s="55"/>
      <c r="F35" s="55"/>
      <c r="G35" s="152"/>
      <c r="H35" s="155" t="s">
        <v>82</v>
      </c>
      <c r="I35" s="55"/>
      <c r="J35" s="152"/>
      <c r="K35" s="155" t="s">
        <v>83</v>
      </c>
      <c r="L35" s="55"/>
      <c r="M35" s="55"/>
      <c r="N35" s="95"/>
    </row>
    <row r="36" spans="2:14" ht="5.0999999999999996" customHeight="1" x14ac:dyDescent="0.25">
      <c r="B36" s="83"/>
      <c r="C36" s="77"/>
      <c r="D36" s="77"/>
      <c r="E36" s="77"/>
      <c r="F36" s="77"/>
      <c r="G36" s="78"/>
      <c r="H36" s="79"/>
      <c r="I36" s="77"/>
      <c r="J36" s="78"/>
      <c r="K36" s="79"/>
      <c r="L36" s="77"/>
      <c r="M36" s="77"/>
      <c r="N36" s="84"/>
    </row>
    <row r="37" spans="2:14" x14ac:dyDescent="0.25">
      <c r="B37" s="81" t="s">
        <v>78</v>
      </c>
      <c r="G37" s="151"/>
      <c r="H37" s="4" t="s">
        <v>84</v>
      </c>
      <c r="K37" s="151"/>
      <c r="L37" s="4" t="s">
        <v>85</v>
      </c>
      <c r="N37" s="82"/>
    </row>
    <row r="38" spans="2:14" ht="5.0999999999999996" customHeight="1" x14ac:dyDescent="0.25">
      <c r="B38" s="83"/>
      <c r="C38" s="77"/>
      <c r="D38" s="77"/>
      <c r="E38" s="77"/>
      <c r="F38" s="77"/>
      <c r="G38" s="78"/>
      <c r="H38" s="79"/>
      <c r="I38" s="77"/>
      <c r="J38" s="78"/>
      <c r="K38" s="79"/>
      <c r="L38" s="77"/>
      <c r="M38" s="77"/>
      <c r="N38" s="84"/>
    </row>
    <row r="39" spans="2:14" x14ac:dyDescent="0.25">
      <c r="B39" s="81" t="s">
        <v>79</v>
      </c>
      <c r="G39" s="151"/>
      <c r="H39" s="4" t="s">
        <v>86</v>
      </c>
      <c r="N39" s="82"/>
    </row>
    <row r="40" spans="2:14" x14ac:dyDescent="0.25">
      <c r="B40" s="81"/>
      <c r="G40" s="151"/>
      <c r="H40" s="4" t="s">
        <v>87</v>
      </c>
      <c r="N40" s="82"/>
    </row>
    <row r="41" spans="2:14" ht="5.0999999999999996" customHeight="1" x14ac:dyDescent="0.25">
      <c r="B41" s="83"/>
      <c r="C41" s="77"/>
      <c r="D41" s="77"/>
      <c r="E41" s="77"/>
      <c r="F41" s="77"/>
      <c r="G41" s="78"/>
      <c r="H41" s="79"/>
      <c r="I41" s="77"/>
      <c r="J41" s="78"/>
      <c r="K41" s="79"/>
      <c r="L41" s="77"/>
      <c r="M41" s="77"/>
      <c r="N41" s="84"/>
    </row>
    <row r="42" spans="2:14" x14ac:dyDescent="0.25">
      <c r="B42" s="81" t="s">
        <v>80</v>
      </c>
      <c r="G42" s="151"/>
      <c r="H42" s="4" t="s">
        <v>88</v>
      </c>
      <c r="J42" s="17"/>
      <c r="N42" s="82"/>
    </row>
    <row r="43" spans="2:14" x14ac:dyDescent="0.25">
      <c r="B43" s="81"/>
      <c r="G43" s="151"/>
      <c r="H43" s="4" t="s">
        <v>89</v>
      </c>
      <c r="N43" s="82"/>
    </row>
    <row r="44" spans="2:14" x14ac:dyDescent="0.25">
      <c r="B44" s="81"/>
      <c r="G44" s="151"/>
      <c r="H44" s="4" t="s">
        <v>90</v>
      </c>
      <c r="N44" s="82"/>
    </row>
    <row r="45" spans="2:14" ht="15.75" thickBot="1" x14ac:dyDescent="0.3">
      <c r="B45" s="403" t="s">
        <v>91</v>
      </c>
      <c r="C45" s="404"/>
      <c r="D45" s="404"/>
      <c r="E45" s="404"/>
      <c r="F45" s="404"/>
      <c r="G45" s="404"/>
      <c r="H45" s="404"/>
      <c r="I45" s="404"/>
      <c r="J45" s="404"/>
      <c r="K45" s="404"/>
      <c r="L45" s="404"/>
      <c r="M45" s="404"/>
      <c r="N45" s="405"/>
    </row>
    <row r="46" spans="2:14" x14ac:dyDescent="0.25">
      <c r="B46" s="382" t="s">
        <v>353</v>
      </c>
      <c r="C46" s="383"/>
      <c r="D46" s="383"/>
      <c r="E46" s="383"/>
      <c r="F46" s="383"/>
      <c r="G46" s="383"/>
      <c r="H46" s="383"/>
      <c r="I46" s="383"/>
      <c r="J46" s="383"/>
      <c r="K46" s="383"/>
      <c r="L46" s="383"/>
      <c r="M46" s="383"/>
      <c r="N46" s="384"/>
    </row>
    <row r="47" spans="2:14" ht="11.25" customHeight="1" x14ac:dyDescent="0.25">
      <c r="B47" s="385"/>
      <c r="C47" s="386"/>
      <c r="D47" s="386"/>
      <c r="E47" s="386"/>
      <c r="F47" s="386"/>
      <c r="G47" s="386"/>
      <c r="H47" s="386"/>
      <c r="I47" s="386"/>
      <c r="J47" s="386"/>
      <c r="K47" s="386"/>
      <c r="L47" s="386"/>
      <c r="M47" s="386"/>
      <c r="N47" s="387"/>
    </row>
    <row r="48" spans="2:14" ht="11.25" hidden="1" customHeight="1" x14ac:dyDescent="0.25">
      <c r="B48" s="385"/>
      <c r="C48" s="386"/>
      <c r="D48" s="386"/>
      <c r="E48" s="386"/>
      <c r="F48" s="386"/>
      <c r="G48" s="386"/>
      <c r="H48" s="386"/>
      <c r="I48" s="386"/>
      <c r="J48" s="386"/>
      <c r="K48" s="386"/>
      <c r="L48" s="386"/>
      <c r="M48" s="386"/>
      <c r="N48" s="387"/>
    </row>
    <row r="49" spans="2:14" ht="6.75" hidden="1" customHeight="1" x14ac:dyDescent="0.25">
      <c r="B49" s="385"/>
      <c r="C49" s="386"/>
      <c r="D49" s="386"/>
      <c r="E49" s="386"/>
      <c r="F49" s="386"/>
      <c r="G49" s="386"/>
      <c r="H49" s="386"/>
      <c r="I49" s="386"/>
      <c r="J49" s="386"/>
      <c r="K49" s="386"/>
      <c r="L49" s="386"/>
      <c r="M49" s="386"/>
      <c r="N49" s="387"/>
    </row>
    <row r="50" spans="2:14" hidden="1" x14ac:dyDescent="0.25">
      <c r="B50" s="385"/>
      <c r="C50" s="386"/>
      <c r="D50" s="386"/>
      <c r="E50" s="386"/>
      <c r="F50" s="386"/>
      <c r="G50" s="386"/>
      <c r="H50" s="386"/>
      <c r="I50" s="386"/>
      <c r="J50" s="386"/>
      <c r="K50" s="386"/>
      <c r="L50" s="386"/>
      <c r="M50" s="386"/>
      <c r="N50" s="387"/>
    </row>
    <row r="51" spans="2:14" ht="1.5" customHeight="1" x14ac:dyDescent="0.25">
      <c r="B51" s="385"/>
      <c r="C51" s="386"/>
      <c r="D51" s="386"/>
      <c r="E51" s="386"/>
      <c r="F51" s="386"/>
      <c r="G51" s="386"/>
      <c r="H51" s="386"/>
      <c r="I51" s="386"/>
      <c r="J51" s="386"/>
      <c r="K51" s="386"/>
      <c r="L51" s="386"/>
      <c r="M51" s="386"/>
      <c r="N51" s="387"/>
    </row>
    <row r="52" spans="2:14" ht="1.5" customHeight="1" thickBot="1" x14ac:dyDescent="0.3">
      <c r="B52" s="388"/>
      <c r="C52" s="389"/>
      <c r="D52" s="389"/>
      <c r="E52" s="389"/>
      <c r="F52" s="389"/>
      <c r="G52" s="389"/>
      <c r="H52" s="389"/>
      <c r="I52" s="389"/>
      <c r="J52" s="389"/>
      <c r="K52" s="389"/>
      <c r="L52" s="389"/>
      <c r="M52" s="389"/>
      <c r="N52" s="390"/>
    </row>
    <row r="53" spans="2:14" ht="8.25" customHeight="1" x14ac:dyDescent="0.25"/>
    <row r="54" spans="2:14" ht="16.5" thickBot="1" x14ac:dyDescent="0.3">
      <c r="B54" s="72" t="s">
        <v>92</v>
      </c>
      <c r="C54" s="73"/>
      <c r="D54" s="73"/>
    </row>
    <row r="55" spans="2:14" x14ac:dyDescent="0.25">
      <c r="B55" s="80" t="s">
        <v>93</v>
      </c>
      <c r="C55" s="55"/>
      <c r="D55" s="55"/>
      <c r="E55" s="55"/>
      <c r="F55" s="152"/>
      <c r="G55" s="55" t="s">
        <v>94</v>
      </c>
      <c r="H55" s="55"/>
      <c r="I55" s="152"/>
      <c r="J55" s="55" t="s">
        <v>230</v>
      </c>
      <c r="K55" s="55"/>
      <c r="L55" s="55"/>
      <c r="M55" s="55"/>
      <c r="N55" s="95"/>
    </row>
    <row r="56" spans="2:14" ht="5.0999999999999996" customHeight="1" x14ac:dyDescent="0.25">
      <c r="B56" s="96"/>
      <c r="C56" s="23"/>
      <c r="D56" s="23"/>
      <c r="E56" s="23"/>
      <c r="F56" s="97"/>
      <c r="G56" s="23"/>
      <c r="H56" s="23"/>
      <c r="I56" s="97"/>
      <c r="J56" s="23"/>
      <c r="K56" s="23"/>
      <c r="L56" s="23"/>
      <c r="M56" s="23"/>
      <c r="N56" s="98"/>
    </row>
    <row r="57" spans="2:14" x14ac:dyDescent="0.25">
      <c r="B57" s="81" t="s">
        <v>96</v>
      </c>
      <c r="F57" s="151"/>
      <c r="G57" s="4" t="s">
        <v>97</v>
      </c>
      <c r="J57" s="151"/>
      <c r="K57" s="4" t="s">
        <v>98</v>
      </c>
      <c r="N57" s="82"/>
    </row>
    <row r="58" spans="2:14" ht="5.0999999999999996" customHeight="1" x14ac:dyDescent="0.25">
      <c r="B58" s="96"/>
      <c r="C58" s="23"/>
      <c r="D58" s="23"/>
      <c r="E58" s="23"/>
      <c r="F58" s="97"/>
      <c r="G58" s="23"/>
      <c r="H58" s="23"/>
      <c r="I58" s="97"/>
      <c r="J58" s="23"/>
      <c r="K58" s="23"/>
      <c r="L58" s="23"/>
      <c r="M58" s="23"/>
      <c r="N58" s="98"/>
    </row>
    <row r="59" spans="2:14" x14ac:dyDescent="0.25">
      <c r="B59" s="81" t="s">
        <v>99</v>
      </c>
      <c r="F59" s="151"/>
      <c r="G59" s="4" t="s">
        <v>100</v>
      </c>
      <c r="J59" s="151"/>
      <c r="K59" s="4" t="s">
        <v>101</v>
      </c>
      <c r="N59" s="82"/>
    </row>
    <row r="60" spans="2:14" ht="5.0999999999999996" customHeight="1" x14ac:dyDescent="0.25">
      <c r="B60" s="96"/>
      <c r="C60" s="23"/>
      <c r="D60" s="23"/>
      <c r="E60" s="23"/>
      <c r="F60" s="97"/>
      <c r="G60" s="23"/>
      <c r="H60" s="23"/>
      <c r="I60" s="97"/>
      <c r="J60" s="23"/>
      <c r="K60" s="23"/>
      <c r="L60" s="23"/>
      <c r="M60" s="23"/>
      <c r="N60" s="98"/>
    </row>
    <row r="61" spans="2:14" x14ac:dyDescent="0.25">
      <c r="B61" s="81" t="s">
        <v>102</v>
      </c>
      <c r="F61" s="151"/>
      <c r="G61" s="4" t="s">
        <v>104</v>
      </c>
      <c r="N61" s="82"/>
    </row>
    <row r="62" spans="2:14" x14ac:dyDescent="0.25">
      <c r="B62" s="81" t="s">
        <v>103</v>
      </c>
      <c r="F62" s="151"/>
      <c r="G62" s="4" t="s">
        <v>105</v>
      </c>
      <c r="N62" s="82"/>
    </row>
    <row r="63" spans="2:14" x14ac:dyDescent="0.25">
      <c r="B63" s="81"/>
      <c r="F63" s="151"/>
      <c r="G63" s="4" t="s">
        <v>106</v>
      </c>
      <c r="N63" s="82"/>
    </row>
    <row r="64" spans="2:14" ht="15.75" thickBot="1" x14ac:dyDescent="0.3">
      <c r="B64" s="403" t="s">
        <v>91</v>
      </c>
      <c r="C64" s="404"/>
      <c r="D64" s="404"/>
      <c r="E64" s="404"/>
      <c r="F64" s="404"/>
      <c r="G64" s="404"/>
      <c r="H64" s="404"/>
      <c r="I64" s="404"/>
      <c r="J64" s="404"/>
      <c r="K64" s="404"/>
      <c r="L64" s="404"/>
      <c r="M64" s="404"/>
      <c r="N64" s="405"/>
    </row>
    <row r="65" spans="2:14" x14ac:dyDescent="0.25">
      <c r="B65" s="382" t="s">
        <v>368</v>
      </c>
      <c r="C65" s="383"/>
      <c r="D65" s="383"/>
      <c r="E65" s="383"/>
      <c r="F65" s="383"/>
      <c r="G65" s="383"/>
      <c r="H65" s="383"/>
      <c r="I65" s="383"/>
      <c r="J65" s="383"/>
      <c r="K65" s="383"/>
      <c r="L65" s="383"/>
      <c r="M65" s="383"/>
      <c r="N65" s="384"/>
    </row>
    <row r="66" spans="2:14" x14ac:dyDescent="0.25">
      <c r="B66" s="385"/>
      <c r="C66" s="386"/>
      <c r="D66" s="386"/>
      <c r="E66" s="386"/>
      <c r="F66" s="386"/>
      <c r="G66" s="386"/>
      <c r="H66" s="386"/>
      <c r="I66" s="386"/>
      <c r="J66" s="386"/>
      <c r="K66" s="386"/>
      <c r="L66" s="386"/>
      <c r="M66" s="386"/>
      <c r="N66" s="387"/>
    </row>
    <row r="67" spans="2:14" x14ac:dyDescent="0.25">
      <c r="B67" s="385"/>
      <c r="C67" s="386"/>
      <c r="D67" s="386"/>
      <c r="E67" s="386"/>
      <c r="F67" s="386"/>
      <c r="G67" s="386"/>
      <c r="H67" s="386"/>
      <c r="I67" s="386"/>
      <c r="J67" s="386"/>
      <c r="K67" s="386"/>
      <c r="L67" s="386"/>
      <c r="M67" s="386"/>
      <c r="N67" s="387"/>
    </row>
    <row r="68" spans="2:14" x14ac:dyDescent="0.25">
      <c r="B68" s="385"/>
      <c r="C68" s="386"/>
      <c r="D68" s="386"/>
      <c r="E68" s="386"/>
      <c r="F68" s="386"/>
      <c r="G68" s="386"/>
      <c r="H68" s="386"/>
      <c r="I68" s="386"/>
      <c r="J68" s="386"/>
      <c r="K68" s="386"/>
      <c r="L68" s="386"/>
      <c r="M68" s="386"/>
      <c r="N68" s="387"/>
    </row>
    <row r="69" spans="2:14" ht="3" customHeight="1" x14ac:dyDescent="0.25">
      <c r="B69" s="385"/>
      <c r="C69" s="386"/>
      <c r="D69" s="386"/>
      <c r="E69" s="386"/>
      <c r="F69" s="386"/>
      <c r="G69" s="386"/>
      <c r="H69" s="386"/>
      <c r="I69" s="386"/>
      <c r="J69" s="386"/>
      <c r="K69" s="386"/>
      <c r="L69" s="386"/>
      <c r="M69" s="386"/>
      <c r="N69" s="387"/>
    </row>
    <row r="70" spans="2:14" ht="13.5" customHeight="1" x14ac:dyDescent="0.25">
      <c r="B70" s="385"/>
      <c r="C70" s="386"/>
      <c r="D70" s="386"/>
      <c r="E70" s="386"/>
      <c r="F70" s="386"/>
      <c r="G70" s="386"/>
      <c r="H70" s="386"/>
      <c r="I70" s="386"/>
      <c r="J70" s="386"/>
      <c r="K70" s="386"/>
      <c r="L70" s="386"/>
      <c r="M70" s="386"/>
      <c r="N70" s="387"/>
    </row>
    <row r="71" spans="2:14" hidden="1" x14ac:dyDescent="0.25">
      <c r="B71" s="385"/>
      <c r="C71" s="386"/>
      <c r="D71" s="386"/>
      <c r="E71" s="386"/>
      <c r="F71" s="386"/>
      <c r="G71" s="386"/>
      <c r="H71" s="386"/>
      <c r="I71" s="386"/>
      <c r="J71" s="386"/>
      <c r="K71" s="386"/>
      <c r="L71" s="386"/>
      <c r="M71" s="386"/>
      <c r="N71" s="387"/>
    </row>
    <row r="72" spans="2:14" ht="36.75" customHeight="1" thickBot="1" x14ac:dyDescent="0.3">
      <c r="B72" s="388"/>
      <c r="C72" s="389"/>
      <c r="D72" s="389"/>
      <c r="E72" s="389"/>
      <c r="F72" s="389"/>
      <c r="G72" s="389"/>
      <c r="H72" s="389"/>
      <c r="I72" s="389"/>
      <c r="J72" s="389"/>
      <c r="K72" s="389"/>
      <c r="L72" s="389"/>
      <c r="M72" s="389"/>
      <c r="N72" s="390"/>
    </row>
    <row r="73" spans="2:14" ht="9.75" customHeight="1" x14ac:dyDescent="0.25"/>
    <row r="74" spans="2:14" ht="16.5" thickBot="1" x14ac:dyDescent="0.3">
      <c r="B74" s="99" t="s">
        <v>107</v>
      </c>
      <c r="C74" s="100"/>
      <c r="D74" s="100"/>
      <c r="E74" s="23"/>
      <c r="F74" s="23"/>
      <c r="G74" s="23"/>
      <c r="H74" s="23"/>
    </row>
    <row r="75" spans="2:14" ht="15.75" thickBot="1" x14ac:dyDescent="0.3">
      <c r="B75" s="391" t="s">
        <v>91</v>
      </c>
      <c r="C75" s="392"/>
      <c r="D75" s="392"/>
      <c r="E75" s="392"/>
      <c r="F75" s="392"/>
      <c r="G75" s="392"/>
      <c r="H75" s="392"/>
      <c r="I75" s="392"/>
      <c r="J75" s="392"/>
      <c r="K75" s="392"/>
      <c r="L75" s="392"/>
      <c r="M75" s="392"/>
      <c r="N75" s="393"/>
    </row>
    <row r="76" spans="2:14" x14ac:dyDescent="0.25">
      <c r="B76" s="382" t="s">
        <v>367</v>
      </c>
      <c r="C76" s="383"/>
      <c r="D76" s="383"/>
      <c r="E76" s="383"/>
      <c r="F76" s="383"/>
      <c r="G76" s="383"/>
      <c r="H76" s="383"/>
      <c r="I76" s="383"/>
      <c r="J76" s="383"/>
      <c r="K76" s="383"/>
      <c r="L76" s="383"/>
      <c r="M76" s="383"/>
      <c r="N76" s="384"/>
    </row>
    <row r="77" spans="2:14" ht="4.5" customHeight="1" x14ac:dyDescent="0.25">
      <c r="B77" s="385"/>
      <c r="C77" s="386"/>
      <c r="D77" s="386"/>
      <c r="E77" s="386"/>
      <c r="F77" s="386"/>
      <c r="G77" s="386"/>
      <c r="H77" s="386"/>
      <c r="I77" s="386"/>
      <c r="J77" s="386"/>
      <c r="K77" s="386"/>
      <c r="L77" s="386"/>
      <c r="M77" s="386"/>
      <c r="N77" s="387"/>
    </row>
    <row r="78" spans="2:14" ht="26.25" customHeight="1" thickBot="1" x14ac:dyDescent="0.3">
      <c r="B78" s="388"/>
      <c r="C78" s="389"/>
      <c r="D78" s="389"/>
      <c r="E78" s="389"/>
      <c r="F78" s="389"/>
      <c r="G78" s="389"/>
      <c r="H78" s="389"/>
      <c r="I78" s="389"/>
      <c r="J78" s="389"/>
      <c r="K78" s="389"/>
      <c r="L78" s="389"/>
      <c r="M78" s="389"/>
      <c r="N78" s="390"/>
    </row>
    <row r="79" spans="2:14" ht="13.5" customHeight="1" x14ac:dyDescent="0.25">
      <c r="B79" s="211"/>
      <c r="C79" s="211"/>
      <c r="D79" s="211"/>
      <c r="E79" s="211"/>
      <c r="F79" s="211"/>
      <c r="G79" s="211"/>
      <c r="H79" s="211"/>
      <c r="I79" s="211"/>
      <c r="J79" s="211"/>
      <c r="K79" s="211"/>
      <c r="L79" s="211"/>
      <c r="M79" s="211"/>
      <c r="N79" s="211"/>
    </row>
    <row r="80" spans="2:14" ht="13.5" customHeight="1" x14ac:dyDescent="0.25">
      <c r="B80" s="211"/>
      <c r="C80" s="211"/>
      <c r="D80" s="211"/>
      <c r="E80" s="211"/>
      <c r="F80" s="211"/>
      <c r="G80" s="211"/>
      <c r="H80" s="211"/>
      <c r="I80" s="211"/>
      <c r="J80" s="211"/>
      <c r="K80" s="211"/>
      <c r="L80" s="211"/>
      <c r="M80" s="211"/>
      <c r="N80" s="211"/>
    </row>
    <row r="81" spans="1:14" ht="13.5" customHeight="1" x14ac:dyDescent="0.25">
      <c r="B81" s="211"/>
      <c r="C81" s="211"/>
      <c r="D81" s="211"/>
      <c r="E81" s="211"/>
      <c r="F81" s="211"/>
      <c r="G81" s="211"/>
      <c r="H81" s="211"/>
      <c r="I81" s="211"/>
      <c r="J81" s="211"/>
      <c r="K81" s="211"/>
      <c r="L81" s="211"/>
      <c r="M81" s="211"/>
      <c r="N81" s="211"/>
    </row>
    <row r="82" spans="1:14" ht="13.5" customHeight="1" x14ac:dyDescent="0.25">
      <c r="B82" s="211"/>
      <c r="C82" s="211"/>
      <c r="D82" s="211"/>
      <c r="E82" s="211"/>
      <c r="F82" s="211"/>
      <c r="G82" s="211"/>
      <c r="H82" s="211"/>
      <c r="I82" s="211"/>
      <c r="J82" s="211"/>
      <c r="K82" s="211"/>
      <c r="L82" s="211"/>
      <c r="M82" s="211"/>
      <c r="N82" s="211"/>
    </row>
    <row r="83" spans="1:14" ht="13.5" customHeight="1" thickBot="1" x14ac:dyDescent="0.3">
      <c r="B83" s="211"/>
      <c r="C83" s="211"/>
      <c r="D83" s="211"/>
      <c r="E83" s="211"/>
      <c r="F83" s="211"/>
      <c r="G83" s="211"/>
      <c r="H83" s="211"/>
      <c r="I83" s="211"/>
      <c r="J83" s="211"/>
      <c r="K83" s="211"/>
      <c r="L83" s="211"/>
      <c r="M83" s="211"/>
      <c r="N83" s="211"/>
    </row>
    <row r="84" spans="1:14" ht="13.5" customHeight="1" x14ac:dyDescent="0.25">
      <c r="B84" s="406" t="s">
        <v>354</v>
      </c>
      <c r="C84" s="407"/>
      <c r="D84" s="407"/>
      <c r="E84" s="407"/>
      <c r="F84" s="407"/>
      <c r="G84" s="407"/>
      <c r="H84" s="407"/>
      <c r="I84" s="407"/>
      <c r="J84" s="407"/>
      <c r="K84" s="407"/>
      <c r="L84" s="407"/>
      <c r="M84" s="407"/>
      <c r="N84" s="408"/>
    </row>
    <row r="85" spans="1:14" ht="13.5" customHeight="1" x14ac:dyDescent="0.25">
      <c r="B85" s="409" t="s">
        <v>244</v>
      </c>
      <c r="C85" s="409"/>
      <c r="D85" s="409"/>
      <c r="E85" s="409"/>
      <c r="F85" s="409"/>
      <c r="G85" s="409"/>
      <c r="H85" s="409"/>
      <c r="I85" s="409" t="s">
        <v>245</v>
      </c>
      <c r="J85" s="409"/>
      <c r="K85" s="409"/>
      <c r="L85" s="409"/>
      <c r="M85" s="409"/>
      <c r="N85" s="409"/>
    </row>
    <row r="86" spans="1:14" ht="13.5" customHeight="1" x14ac:dyDescent="0.25">
      <c r="B86" s="409" t="s">
        <v>246</v>
      </c>
      <c r="C86" s="409"/>
      <c r="D86" s="409"/>
      <c r="E86" s="409" t="s">
        <v>247</v>
      </c>
      <c r="F86" s="409"/>
      <c r="G86" s="409"/>
      <c r="H86" s="409"/>
      <c r="I86" s="409" t="s">
        <v>246</v>
      </c>
      <c r="J86" s="409"/>
      <c r="K86" s="409" t="s">
        <v>247</v>
      </c>
      <c r="L86" s="409"/>
      <c r="M86" s="409"/>
      <c r="N86" s="409"/>
    </row>
    <row r="87" spans="1:14" ht="13.5" customHeight="1" x14ac:dyDescent="0.25">
      <c r="B87" s="409" t="s">
        <v>330</v>
      </c>
      <c r="C87" s="409"/>
      <c r="D87" s="409"/>
      <c r="E87" s="410"/>
      <c r="F87" s="411"/>
      <c r="G87" s="411"/>
      <c r="H87" s="412"/>
      <c r="I87" s="409" t="s">
        <v>330</v>
      </c>
      <c r="J87" s="409"/>
      <c r="K87" s="426"/>
      <c r="L87" s="426"/>
      <c r="M87" s="426"/>
      <c r="N87" s="426"/>
    </row>
    <row r="88" spans="1:14" ht="13.5" customHeight="1" x14ac:dyDescent="0.25">
      <c r="B88" s="409" t="s">
        <v>331</v>
      </c>
      <c r="C88" s="409"/>
      <c r="D88" s="409"/>
      <c r="E88" s="410"/>
      <c r="F88" s="411"/>
      <c r="G88" s="411"/>
      <c r="H88" s="412"/>
      <c r="I88" s="409" t="s">
        <v>331</v>
      </c>
      <c r="J88" s="409"/>
      <c r="K88" s="426"/>
      <c r="L88" s="426"/>
      <c r="M88" s="426"/>
      <c r="N88" s="426"/>
    </row>
    <row r="89" spans="1:14" ht="13.5" customHeight="1" x14ac:dyDescent="0.25">
      <c r="B89" s="409" t="s">
        <v>344</v>
      </c>
      <c r="C89" s="409"/>
      <c r="D89" s="409"/>
      <c r="E89" s="426"/>
      <c r="F89" s="426"/>
      <c r="G89" s="426"/>
      <c r="H89" s="426"/>
      <c r="I89" s="409" t="s">
        <v>344</v>
      </c>
      <c r="J89" s="409"/>
      <c r="K89" s="426"/>
      <c r="L89" s="426"/>
      <c r="M89" s="426"/>
      <c r="N89" s="426"/>
    </row>
    <row r="90" spans="1:14" ht="13.5" customHeight="1" x14ac:dyDescent="0.25">
      <c r="B90" s="427" t="s">
        <v>251</v>
      </c>
      <c r="C90" s="427"/>
      <c r="D90" s="427"/>
      <c r="E90" s="428">
        <f>SUM(E87:H89)</f>
        <v>0</v>
      </c>
      <c r="F90" s="427"/>
      <c r="G90" s="427"/>
      <c r="H90" s="427"/>
      <c r="I90" s="427" t="s">
        <v>251</v>
      </c>
      <c r="J90" s="427"/>
      <c r="K90" s="428">
        <f>SUM(K87:N89)</f>
        <v>0</v>
      </c>
      <c r="L90" s="427"/>
      <c r="M90" s="427"/>
      <c r="N90" s="427"/>
    </row>
    <row r="91" spans="1:14" ht="13.5" customHeight="1" x14ac:dyDescent="0.25">
      <c r="B91" s="514" t="s">
        <v>252</v>
      </c>
      <c r="C91" s="514"/>
      <c r="D91" s="514"/>
      <c r="E91" s="515">
        <f>E90/3</f>
        <v>0</v>
      </c>
      <c r="F91" s="515"/>
      <c r="G91" s="515"/>
      <c r="H91" s="515"/>
      <c r="I91" s="514" t="s">
        <v>252</v>
      </c>
      <c r="J91" s="514"/>
      <c r="K91" s="515">
        <f>K90/3</f>
        <v>0</v>
      </c>
      <c r="L91" s="515"/>
      <c r="M91" s="515"/>
      <c r="N91" s="515"/>
    </row>
    <row r="92" spans="1:14" ht="4.5" customHeight="1" x14ac:dyDescent="0.25"/>
    <row r="93" spans="1:14" x14ac:dyDescent="0.25">
      <c r="A93" s="32"/>
      <c r="B93" s="394" t="s">
        <v>42</v>
      </c>
      <c r="C93" s="395"/>
      <c r="D93" s="395"/>
      <c r="E93" s="395"/>
      <c r="F93" s="395"/>
      <c r="G93" s="395"/>
      <c r="H93" s="395"/>
      <c r="I93" s="395"/>
      <c r="J93" s="395"/>
      <c r="K93" s="395"/>
      <c r="L93" s="395"/>
      <c r="M93" s="395"/>
      <c r="N93" s="396"/>
    </row>
    <row r="94" spans="1:14" x14ac:dyDescent="0.25">
      <c r="A94" s="32"/>
      <c r="B94" s="413" t="s">
        <v>22</v>
      </c>
      <c r="C94" s="414"/>
      <c r="D94" s="415"/>
      <c r="E94" s="416" t="s">
        <v>21</v>
      </c>
      <c r="F94" s="417"/>
      <c r="G94" s="51" t="s">
        <v>35</v>
      </c>
      <c r="H94" s="416" t="s">
        <v>54</v>
      </c>
      <c r="I94" s="418"/>
      <c r="J94" s="418"/>
      <c r="K94" s="417"/>
      <c r="L94" s="418" t="s">
        <v>18</v>
      </c>
      <c r="M94" s="418"/>
      <c r="N94" s="417"/>
    </row>
    <row r="95" spans="1:14" ht="15.75" x14ac:dyDescent="0.25">
      <c r="B95" s="565" t="s">
        <v>355</v>
      </c>
      <c r="C95" s="566"/>
      <c r="D95" s="567"/>
      <c r="E95" s="519" t="s">
        <v>214</v>
      </c>
      <c r="F95" s="519"/>
      <c r="G95" s="207" t="s">
        <v>215</v>
      </c>
      <c r="H95" s="520">
        <v>28715267</v>
      </c>
      <c r="I95" s="521"/>
      <c r="J95" s="521"/>
      <c r="K95" s="522"/>
      <c r="L95" s="521">
        <v>2520000</v>
      </c>
      <c r="M95" s="521"/>
      <c r="N95" s="522"/>
    </row>
    <row r="96" spans="1:14" ht="15.75" x14ac:dyDescent="0.25">
      <c r="B96" s="582" t="s">
        <v>356</v>
      </c>
      <c r="C96" s="583"/>
      <c r="D96" s="584"/>
      <c r="E96" s="585" t="s">
        <v>214</v>
      </c>
      <c r="F96" s="585"/>
      <c r="G96" s="50" t="s">
        <v>215</v>
      </c>
      <c r="H96" s="562">
        <v>84297476</v>
      </c>
      <c r="I96" s="563"/>
      <c r="J96" s="563"/>
      <c r="K96" s="564"/>
      <c r="L96" s="563">
        <v>5899700</v>
      </c>
      <c r="M96" s="563"/>
      <c r="N96" s="564"/>
    </row>
    <row r="97" spans="2:15" ht="15.75" x14ac:dyDescent="0.25">
      <c r="B97" s="582" t="s">
        <v>356</v>
      </c>
      <c r="C97" s="583"/>
      <c r="D97" s="584"/>
      <c r="E97" s="585" t="s">
        <v>286</v>
      </c>
      <c r="F97" s="585"/>
      <c r="G97" s="50" t="s">
        <v>215</v>
      </c>
      <c r="H97" s="562">
        <v>166738470</v>
      </c>
      <c r="I97" s="563"/>
      <c r="J97" s="563"/>
      <c r="K97" s="564"/>
      <c r="L97" s="563">
        <v>7139500</v>
      </c>
      <c r="M97" s="563"/>
      <c r="N97" s="564"/>
    </row>
    <row r="98" spans="2:15" ht="15.75" x14ac:dyDescent="0.25">
      <c r="B98" s="582"/>
      <c r="C98" s="583"/>
      <c r="D98" s="584"/>
      <c r="E98" s="585"/>
      <c r="F98" s="585"/>
      <c r="G98" s="50"/>
      <c r="H98" s="562"/>
      <c r="I98" s="563"/>
      <c r="J98" s="563"/>
      <c r="K98" s="564"/>
      <c r="L98" s="563"/>
      <c r="M98" s="563"/>
      <c r="N98" s="564"/>
    </row>
    <row r="99" spans="2:15" x14ac:dyDescent="0.25">
      <c r="B99" s="28"/>
      <c r="C99" s="28"/>
      <c r="D99" s="28"/>
      <c r="E99" s="29"/>
      <c r="F99" s="30" t="s">
        <v>20</v>
      </c>
      <c r="G99" s="42"/>
      <c r="H99" s="497">
        <f>SUM(H95:K98)-H95</f>
        <v>251035946</v>
      </c>
      <c r="I99" s="498"/>
      <c r="J99" s="498"/>
      <c r="K99" s="499"/>
      <c r="L99" s="497">
        <f>SUM(L95:N98)-L95</f>
        <v>13039200</v>
      </c>
      <c r="M99" s="498"/>
      <c r="N99" s="499"/>
    </row>
    <row r="100" spans="2:15" ht="7.5" customHeight="1" x14ac:dyDescent="0.25"/>
    <row r="101" spans="2:15" x14ac:dyDescent="0.25">
      <c r="B101" s="9" t="s">
        <v>41</v>
      </c>
      <c r="F101" s="5"/>
      <c r="G101" s="1"/>
      <c r="H101" s="1"/>
      <c r="I101" s="1"/>
      <c r="J101" s="1"/>
      <c r="K101" s="493"/>
      <c r="L101" s="493"/>
      <c r="M101" s="493"/>
      <c r="N101" s="493"/>
      <c r="O101" s="1"/>
    </row>
    <row r="102" spans="2:15" x14ac:dyDescent="0.25">
      <c r="B102" s="35" t="s">
        <v>357</v>
      </c>
      <c r="D102" s="46"/>
      <c r="E102" s="4" t="s">
        <v>358</v>
      </c>
      <c r="F102" s="5"/>
      <c r="G102" s="1"/>
      <c r="H102" s="1"/>
      <c r="I102" s="1"/>
      <c r="J102" s="1"/>
      <c r="K102" s="493">
        <v>30000000</v>
      </c>
      <c r="L102" s="493"/>
      <c r="M102" s="493"/>
      <c r="N102" s="493"/>
      <c r="O102" s="1"/>
    </row>
    <row r="103" spans="2:15" ht="15" customHeight="1" x14ac:dyDescent="0.25">
      <c r="B103" s="4" t="s">
        <v>3</v>
      </c>
      <c r="F103" s="7"/>
      <c r="K103" s="501">
        <v>100</v>
      </c>
      <c r="L103" s="501"/>
      <c r="M103" s="501"/>
      <c r="N103" s="15" t="s">
        <v>2</v>
      </c>
      <c r="O103" s="1"/>
    </row>
    <row r="104" spans="2:15" x14ac:dyDescent="0.25">
      <c r="B104" s="43" t="s">
        <v>16</v>
      </c>
      <c r="F104" s="5"/>
      <c r="G104" s="1"/>
      <c r="H104" s="1"/>
      <c r="I104" s="1"/>
      <c r="J104" s="1"/>
      <c r="K104" s="493">
        <f>K102*0%</f>
        <v>0</v>
      </c>
      <c r="L104" s="493"/>
      <c r="M104" s="493"/>
      <c r="N104" s="493"/>
      <c r="O104" s="1"/>
    </row>
    <row r="105" spans="2:15" ht="15" customHeight="1" x14ac:dyDescent="0.25">
      <c r="B105" s="9" t="s">
        <v>195</v>
      </c>
      <c r="K105" s="500">
        <f>K102*K103/100</f>
        <v>30000000</v>
      </c>
      <c r="L105" s="500"/>
      <c r="M105" s="500"/>
      <c r="N105" s="500"/>
    </row>
    <row r="106" spans="2:15" ht="3.95" customHeight="1" x14ac:dyDescent="0.25">
      <c r="B106" s="208"/>
      <c r="C106" s="23"/>
      <c r="D106" s="23"/>
      <c r="E106" s="23"/>
      <c r="F106" s="23"/>
      <c r="G106" s="23"/>
      <c r="H106" s="23"/>
      <c r="I106" s="23"/>
      <c r="J106" s="23"/>
      <c r="K106" s="209"/>
      <c r="L106" s="209"/>
      <c r="M106" s="209"/>
      <c r="N106" s="209"/>
    </row>
    <row r="107" spans="2:15" ht="13.5" customHeight="1" x14ac:dyDescent="0.25">
      <c r="B107" s="9" t="s">
        <v>43</v>
      </c>
      <c r="K107" s="492">
        <f>K105</f>
        <v>30000000</v>
      </c>
      <c r="L107" s="492"/>
      <c r="M107" s="492"/>
      <c r="N107" s="492"/>
    </row>
    <row r="108" spans="2:15" ht="3" customHeight="1" x14ac:dyDescent="0.25">
      <c r="B108" s="9"/>
      <c r="K108" s="15"/>
      <c r="L108" s="15"/>
      <c r="M108" s="15"/>
      <c r="N108" s="15"/>
    </row>
    <row r="109" spans="2:15" ht="13.5" customHeight="1" x14ac:dyDescent="0.25">
      <c r="B109" s="9" t="s">
        <v>36</v>
      </c>
      <c r="K109" s="15"/>
      <c r="L109" s="15"/>
      <c r="M109" s="15"/>
      <c r="N109" s="15"/>
    </row>
    <row r="110" spans="2:15" x14ac:dyDescent="0.25">
      <c r="B110" s="8" t="s">
        <v>310</v>
      </c>
      <c r="C110" s="8"/>
      <c r="D110" s="8"/>
      <c r="E110" s="8"/>
      <c r="G110" s="164"/>
      <c r="K110" s="493">
        <v>4000000</v>
      </c>
      <c r="L110" s="493"/>
      <c r="M110" s="493"/>
      <c r="N110" s="493"/>
    </row>
    <row r="111" spans="2:15" ht="3.75" customHeight="1" x14ac:dyDescent="0.25">
      <c r="C111" s="8"/>
      <c r="D111" s="8"/>
      <c r="E111" s="8"/>
      <c r="K111" s="493"/>
      <c r="L111" s="493"/>
      <c r="M111" s="493"/>
      <c r="N111" s="493"/>
    </row>
    <row r="112" spans="2:15" ht="5.0999999999999996" customHeight="1" x14ac:dyDescent="0.25">
      <c r="B112" s="48"/>
      <c r="C112" s="49"/>
      <c r="D112" s="49"/>
      <c r="E112" s="49"/>
      <c r="F112" s="48"/>
      <c r="G112" s="48"/>
      <c r="H112" s="48"/>
      <c r="I112" s="48"/>
      <c r="J112" s="48"/>
      <c r="K112" s="44"/>
      <c r="L112" s="44"/>
      <c r="M112" s="44"/>
      <c r="N112" s="44"/>
    </row>
    <row r="113" spans="2:14" ht="15.75" x14ac:dyDescent="0.25">
      <c r="B113" s="9" t="s">
        <v>40</v>
      </c>
      <c r="C113" s="26"/>
      <c r="D113" s="26"/>
      <c r="E113" s="26"/>
      <c r="F113" s="5"/>
      <c r="K113" s="502">
        <f>K110+K111</f>
        <v>4000000</v>
      </c>
      <c r="L113" s="502"/>
      <c r="M113" s="502"/>
      <c r="N113" s="502"/>
    </row>
    <row r="114" spans="2:14" ht="2.25" customHeight="1" x14ac:dyDescent="0.25">
      <c r="B114" s="9"/>
      <c r="C114" s="26"/>
      <c r="D114" s="26"/>
      <c r="E114" s="26"/>
      <c r="F114" s="5"/>
      <c r="K114" s="45"/>
      <c r="L114" s="45"/>
      <c r="M114" s="45"/>
      <c r="N114" s="45"/>
    </row>
    <row r="115" spans="2:14" x14ac:dyDescent="0.25">
      <c r="B115" s="4" t="s">
        <v>4</v>
      </c>
      <c r="C115" s="8"/>
      <c r="D115" s="8"/>
      <c r="E115" s="8"/>
      <c r="K115" s="493">
        <v>5000000</v>
      </c>
      <c r="L115" s="493"/>
      <c r="M115" s="493"/>
      <c r="N115" s="493"/>
    </row>
    <row r="116" spans="2:14" ht="3.95" customHeight="1" x14ac:dyDescent="0.25">
      <c r="B116" s="48"/>
      <c r="C116" s="49"/>
      <c r="D116" s="49"/>
      <c r="E116" s="49"/>
      <c r="F116" s="48"/>
      <c r="G116" s="48"/>
      <c r="H116" s="48"/>
      <c r="I116" s="48"/>
      <c r="J116" s="48"/>
      <c r="K116" s="44"/>
      <c r="L116" s="44"/>
      <c r="M116" s="44"/>
      <c r="N116" s="44"/>
    </row>
    <row r="117" spans="2:14" x14ac:dyDescent="0.25">
      <c r="B117" s="52" t="s">
        <v>23</v>
      </c>
      <c r="C117" s="53"/>
      <c r="D117" s="53"/>
      <c r="E117" s="53"/>
      <c r="F117" s="53"/>
      <c r="G117" s="53"/>
      <c r="H117" s="53"/>
      <c r="I117" s="53"/>
      <c r="J117" s="53"/>
      <c r="K117" s="505">
        <f>K107-K113-K115</f>
        <v>21000000</v>
      </c>
      <c r="L117" s="505"/>
      <c r="M117" s="505"/>
      <c r="N117" s="506"/>
    </row>
    <row r="118" spans="2:14" ht="6.75" customHeight="1" x14ac:dyDescent="0.25">
      <c r="B118" s="8"/>
      <c r="C118" s="8"/>
      <c r="D118" s="8"/>
      <c r="E118" s="8"/>
      <c r="J118" s="27"/>
      <c r="K118" s="15"/>
      <c r="L118" s="15"/>
      <c r="M118" s="15"/>
      <c r="N118" s="15"/>
    </row>
    <row r="119" spans="2:14" customFormat="1" x14ac:dyDescent="0.25">
      <c r="B119" s="507" t="s">
        <v>37</v>
      </c>
      <c r="C119" s="508"/>
      <c r="D119" s="508"/>
      <c r="E119" s="508"/>
      <c r="F119" s="508"/>
      <c r="G119" s="508"/>
      <c r="H119" s="508"/>
      <c r="I119" s="508"/>
      <c r="J119" s="508"/>
      <c r="K119" s="508"/>
      <c r="L119" s="508"/>
      <c r="M119" s="508"/>
      <c r="N119" s="509"/>
    </row>
    <row r="120" spans="2:14" customFormat="1" x14ac:dyDescent="0.25">
      <c r="B120" s="31"/>
      <c r="C120" s="46" t="s">
        <v>38</v>
      </c>
      <c r="D120" s="4"/>
      <c r="E120" s="4"/>
      <c r="F120" s="4"/>
      <c r="G120" s="4"/>
      <c r="H120" s="4"/>
      <c r="I120" s="4"/>
      <c r="J120" s="4"/>
      <c r="K120" s="1"/>
      <c r="L120" s="1"/>
      <c r="M120" s="1"/>
      <c r="N120" s="6"/>
    </row>
    <row r="121" spans="2:14" customFormat="1" x14ac:dyDescent="0.25">
      <c r="B121" s="31"/>
      <c r="C121" s="510">
        <f>K117</f>
        <v>21000000</v>
      </c>
      <c r="D121" s="511"/>
      <c r="E121" s="511"/>
      <c r="F121" s="511"/>
      <c r="G121" s="484" t="s">
        <v>11</v>
      </c>
      <c r="H121" s="484">
        <v>1</v>
      </c>
      <c r="I121" s="475">
        <f>C121/C122*H121</f>
        <v>1.350358809626558</v>
      </c>
      <c r="J121" s="476"/>
      <c r="K121" s="1"/>
      <c r="L121" s="1"/>
      <c r="M121" s="1"/>
      <c r="N121" s="6"/>
    </row>
    <row r="122" spans="2:14" customFormat="1" x14ac:dyDescent="0.25">
      <c r="B122" s="31"/>
      <c r="C122" s="479">
        <f>L99+K128</f>
        <v>15551422.222222222</v>
      </c>
      <c r="D122" s="480"/>
      <c r="E122" s="480"/>
      <c r="F122" s="480"/>
      <c r="G122" s="484"/>
      <c r="H122" s="484"/>
      <c r="I122" s="477"/>
      <c r="J122" s="478"/>
      <c r="K122" s="1"/>
      <c r="L122" s="1"/>
      <c r="M122" s="1"/>
      <c r="N122" s="6"/>
    </row>
    <row r="123" spans="2:14" ht="15" customHeight="1" x14ac:dyDescent="0.25">
      <c r="B123" s="33"/>
      <c r="C123" s="47" t="s">
        <v>39</v>
      </c>
      <c r="D123" s="11"/>
      <c r="E123" s="11"/>
      <c r="F123" s="11"/>
      <c r="G123" s="11"/>
      <c r="H123" s="11"/>
      <c r="I123" s="11"/>
      <c r="J123" s="11"/>
      <c r="K123" s="19"/>
      <c r="L123" s="19"/>
      <c r="M123" s="19"/>
      <c r="N123" s="20"/>
    </row>
    <row r="124" spans="2:14" ht="5.25" customHeight="1" x14ac:dyDescent="0.25">
      <c r="B124" s="8"/>
      <c r="C124" s="8"/>
      <c r="D124" s="8"/>
      <c r="E124" s="8"/>
      <c r="J124" s="27"/>
      <c r="K124" s="15"/>
      <c r="L124" s="15"/>
      <c r="M124" s="15"/>
      <c r="N124" s="15"/>
    </row>
    <row r="125" spans="2:14" ht="18.75" x14ac:dyDescent="0.25">
      <c r="B125" s="10" t="s">
        <v>170</v>
      </c>
      <c r="C125" s="9"/>
      <c r="D125" s="9"/>
      <c r="E125" s="9"/>
      <c r="F125" s="9"/>
      <c r="G125" s="9"/>
      <c r="H125" s="9"/>
      <c r="I125" s="9"/>
      <c r="J125" s="513" t="s">
        <v>10</v>
      </c>
      <c r="K125" s="513"/>
      <c r="L125" s="513"/>
      <c r="M125" s="513"/>
      <c r="N125" s="513"/>
    </row>
    <row r="126" spans="2:14" ht="16.5" thickBot="1" x14ac:dyDescent="0.3">
      <c r="B126" s="9" t="s">
        <v>17</v>
      </c>
      <c r="C126" s="1"/>
      <c r="D126" s="1"/>
      <c r="E126" s="453">
        <v>68000000</v>
      </c>
      <c r="F126" s="453"/>
      <c r="G126" s="453"/>
      <c r="H126" s="1"/>
      <c r="I126" s="9"/>
      <c r="J126" s="179" t="s">
        <v>26</v>
      </c>
      <c r="K126" s="586">
        <f>(((((E127*(E128/12))*E126)/100)+E126)/E128)</f>
        <v>6290000</v>
      </c>
      <c r="L126" s="586"/>
      <c r="M126" s="586"/>
      <c r="N126" s="586"/>
    </row>
    <row r="127" spans="2:14" ht="19.5" thickBot="1" x14ac:dyDescent="0.3">
      <c r="B127" s="9" t="s">
        <v>1</v>
      </c>
      <c r="C127" s="15"/>
      <c r="D127" s="15"/>
      <c r="E127" s="177">
        <v>11</v>
      </c>
      <c r="F127" s="181">
        <v>11</v>
      </c>
      <c r="G127" s="175">
        <v>11</v>
      </c>
      <c r="H127" s="173">
        <v>0</v>
      </c>
      <c r="I127" s="12" t="s">
        <v>2</v>
      </c>
      <c r="J127" s="180" t="s">
        <v>24</v>
      </c>
      <c r="K127" s="587">
        <f>(((((F127*(F128/12))*E126)/100)+E126)/F128)</f>
        <v>3456666.6666666665</v>
      </c>
      <c r="L127" s="587"/>
      <c r="M127" s="587"/>
      <c r="N127" s="587"/>
    </row>
    <row r="128" spans="2:14" ht="15" customHeight="1" thickBot="1" x14ac:dyDescent="0.3">
      <c r="B128" s="9" t="s">
        <v>9</v>
      </c>
      <c r="C128" s="15"/>
      <c r="D128" s="15"/>
      <c r="E128" s="178">
        <v>12</v>
      </c>
      <c r="F128" s="182">
        <v>24</v>
      </c>
      <c r="G128" s="159">
        <v>36</v>
      </c>
      <c r="H128" s="174">
        <v>48</v>
      </c>
      <c r="I128" s="36"/>
      <c r="J128" s="172" t="s">
        <v>25</v>
      </c>
      <c r="K128" s="588">
        <f>(((((G127*(G128/12))*E126)/100)+E126)/G128)</f>
        <v>2512222.222222222</v>
      </c>
      <c r="L128" s="588"/>
      <c r="M128" s="588"/>
      <c r="N128" s="589"/>
    </row>
    <row r="129" spans="2:15" x14ac:dyDescent="0.25">
      <c r="B129" s="9"/>
      <c r="C129" s="15"/>
      <c r="D129" s="15"/>
      <c r="E129" s="13"/>
      <c r="F129" s="13"/>
      <c r="G129" s="13"/>
      <c r="H129" s="9"/>
      <c r="I129" s="9"/>
      <c r="J129" s="171" t="s">
        <v>190</v>
      </c>
      <c r="K129" s="571">
        <f>(((((H127*(H128/12))*E126)/100)+E126)/H128)</f>
        <v>1416666.6666666667</v>
      </c>
      <c r="L129" s="571"/>
      <c r="M129" s="571"/>
      <c r="N129" s="571"/>
    </row>
    <row r="130" spans="2:15" ht="6.75" customHeight="1" x14ac:dyDescent="0.25">
      <c r="B130" s="9"/>
      <c r="C130" s="15"/>
      <c r="D130" s="15"/>
      <c r="E130" s="13"/>
      <c r="F130" s="13"/>
      <c r="G130" s="13"/>
      <c r="H130" s="9"/>
      <c r="I130" s="9"/>
      <c r="J130" s="156"/>
      <c r="K130" s="157"/>
      <c r="L130" s="157"/>
      <c r="M130" s="157"/>
      <c r="N130" s="157"/>
    </row>
    <row r="131" spans="2:15" x14ac:dyDescent="0.25">
      <c r="B131" s="9" t="s">
        <v>6</v>
      </c>
      <c r="C131" s="15"/>
      <c r="D131" s="15"/>
      <c r="E131" s="493">
        <v>85000000</v>
      </c>
      <c r="F131" s="493"/>
      <c r="G131" s="493"/>
      <c r="H131" s="9"/>
      <c r="I131" s="9"/>
      <c r="J131" s="572" t="s">
        <v>311</v>
      </c>
      <c r="K131" s="572"/>
      <c r="L131" s="572"/>
      <c r="M131" s="572"/>
      <c r="N131" s="572"/>
    </row>
    <row r="132" spans="2:15" ht="15" customHeight="1" x14ac:dyDescent="0.25">
      <c r="B132" s="9" t="s">
        <v>7</v>
      </c>
      <c r="C132" s="15"/>
      <c r="D132" s="15"/>
      <c r="E132" s="503">
        <v>80</v>
      </c>
      <c r="F132" s="503"/>
      <c r="G132" s="18" t="s">
        <v>2</v>
      </c>
      <c r="H132" s="9"/>
      <c r="I132" s="9"/>
      <c r="J132" s="572"/>
      <c r="K132" s="572"/>
      <c r="L132" s="572"/>
      <c r="M132" s="572"/>
      <c r="N132" s="572"/>
    </row>
    <row r="133" spans="2:15" ht="18.75" customHeight="1" x14ac:dyDescent="0.25">
      <c r="B133" s="9" t="s">
        <v>8</v>
      </c>
      <c r="C133" s="15"/>
      <c r="D133" s="15"/>
      <c r="E133" s="493">
        <f>E131*E132/100</f>
        <v>68000000</v>
      </c>
      <c r="F133" s="493"/>
      <c r="G133" s="493"/>
      <c r="H133" s="9"/>
      <c r="I133" s="9"/>
      <c r="J133" s="572"/>
      <c r="K133" s="572"/>
      <c r="L133" s="572"/>
      <c r="M133" s="572"/>
      <c r="N133" s="572"/>
    </row>
    <row r="134" spans="2:15" ht="6" customHeight="1" x14ac:dyDescent="0.25">
      <c r="B134" s="9"/>
      <c r="C134" s="15"/>
      <c r="D134" s="15"/>
      <c r="E134" s="15"/>
      <c r="F134" s="15"/>
      <c r="G134" s="15"/>
      <c r="H134" s="9"/>
      <c r="I134" s="9"/>
      <c r="J134" s="215"/>
      <c r="K134" s="215"/>
      <c r="L134" s="215"/>
      <c r="M134" s="215"/>
      <c r="N134" s="215"/>
    </row>
    <row r="135" spans="2:15" ht="18" customHeight="1" thickBot="1" x14ac:dyDescent="0.3">
      <c r="B135" s="193" t="s">
        <v>47</v>
      </c>
      <c r="C135" s="8"/>
      <c r="D135" s="5"/>
      <c r="E135" s="8"/>
      <c r="G135" s="15"/>
      <c r="H135" s="9"/>
      <c r="I135" s="9"/>
      <c r="J135" s="9"/>
      <c r="K135" s="15"/>
      <c r="L135" s="15"/>
      <c r="M135" s="15"/>
      <c r="N135" s="15"/>
    </row>
    <row r="136" spans="2:15" ht="16.5" thickBot="1" x14ac:dyDescent="0.3">
      <c r="B136" s="54" t="s">
        <v>45</v>
      </c>
      <c r="C136" s="55"/>
      <c r="D136" s="56"/>
      <c r="E136" s="55"/>
      <c r="F136" s="55"/>
      <c r="G136" s="467" t="s">
        <v>359</v>
      </c>
      <c r="H136" s="468"/>
      <c r="I136" s="468"/>
      <c r="J136" s="468"/>
      <c r="K136" s="468"/>
      <c r="L136" s="468"/>
      <c r="M136" s="468"/>
      <c r="N136" s="468"/>
      <c r="O136" s="469"/>
    </row>
    <row r="137" spans="2:15" ht="16.5" thickBot="1" x14ac:dyDescent="0.3">
      <c r="B137" s="57" t="s">
        <v>49</v>
      </c>
      <c r="C137" s="8"/>
      <c r="D137" s="5"/>
      <c r="E137" s="8"/>
      <c r="G137" s="467" t="s">
        <v>291</v>
      </c>
      <c r="H137" s="468"/>
      <c r="I137" s="468"/>
      <c r="J137" s="468"/>
      <c r="K137" s="468"/>
      <c r="L137" s="468"/>
      <c r="M137" s="468"/>
      <c r="N137" s="468"/>
      <c r="O137" s="469"/>
    </row>
    <row r="138" spans="2:15" ht="16.5" thickBot="1" x14ac:dyDescent="0.3">
      <c r="B138" s="57" t="s">
        <v>51</v>
      </c>
      <c r="C138" s="8"/>
      <c r="D138" s="5"/>
      <c r="E138" s="8"/>
      <c r="G138" s="222" t="s">
        <v>360</v>
      </c>
      <c r="H138" s="219"/>
      <c r="I138" s="219"/>
      <c r="J138" s="219"/>
      <c r="K138" s="219"/>
      <c r="L138" s="219"/>
      <c r="M138" s="219"/>
      <c r="N138" s="219"/>
      <c r="O138" s="220"/>
    </row>
    <row r="139" spans="2:15" ht="16.5" thickBot="1" x14ac:dyDescent="0.3">
      <c r="B139" s="57" t="s">
        <v>50</v>
      </c>
      <c r="C139" s="8"/>
      <c r="D139" s="5"/>
      <c r="E139" s="8"/>
      <c r="G139" s="467">
        <v>2016</v>
      </c>
      <c r="H139" s="468"/>
      <c r="I139" s="468"/>
      <c r="J139" s="468"/>
      <c r="K139" s="468"/>
      <c r="L139" s="468"/>
      <c r="M139" s="468"/>
      <c r="N139" s="468"/>
      <c r="O139" s="469"/>
    </row>
    <row r="140" spans="2:15" ht="16.5" thickBot="1" x14ac:dyDescent="0.3">
      <c r="B140" s="57" t="s">
        <v>48</v>
      </c>
      <c r="C140" s="8"/>
      <c r="D140" s="5"/>
      <c r="E140" s="8"/>
      <c r="G140" s="467" t="s">
        <v>361</v>
      </c>
      <c r="H140" s="468"/>
      <c r="I140" s="468"/>
      <c r="J140" s="468"/>
      <c r="K140" s="468"/>
      <c r="L140" s="468"/>
      <c r="M140" s="468"/>
      <c r="N140" s="468"/>
      <c r="O140" s="469"/>
    </row>
    <row r="141" spans="2:15" ht="16.5" thickBot="1" x14ac:dyDescent="0.3">
      <c r="B141" s="57" t="s">
        <v>53</v>
      </c>
      <c r="C141" s="8"/>
      <c r="D141" s="5"/>
      <c r="E141" s="8"/>
      <c r="G141" s="467" t="s">
        <v>362</v>
      </c>
      <c r="H141" s="468"/>
      <c r="I141" s="468"/>
      <c r="J141" s="468"/>
      <c r="K141" s="468"/>
      <c r="L141" s="468"/>
      <c r="M141" s="468"/>
      <c r="N141" s="468"/>
      <c r="O141" s="469"/>
    </row>
    <row r="142" spans="2:15" ht="16.5" thickBot="1" x14ac:dyDescent="0.3">
      <c r="B142" s="57" t="s">
        <v>46</v>
      </c>
      <c r="C142" s="8"/>
      <c r="D142" s="5"/>
      <c r="E142" s="8"/>
      <c r="G142" s="467" t="s">
        <v>363</v>
      </c>
      <c r="H142" s="468"/>
      <c r="I142" s="468"/>
      <c r="J142" s="468"/>
      <c r="K142" s="468"/>
      <c r="L142" s="468"/>
      <c r="M142" s="468"/>
      <c r="N142" s="468"/>
      <c r="O142" s="469"/>
    </row>
    <row r="143" spans="2:15" ht="16.5" thickBot="1" x14ac:dyDescent="0.3">
      <c r="B143" s="57" t="s">
        <v>52</v>
      </c>
      <c r="C143" s="8"/>
      <c r="D143" s="5"/>
      <c r="E143" s="8"/>
      <c r="G143" s="467" t="s">
        <v>332</v>
      </c>
      <c r="H143" s="468"/>
      <c r="I143" s="468"/>
      <c r="J143" s="468"/>
      <c r="K143" s="468"/>
      <c r="L143" s="468"/>
      <c r="M143" s="468"/>
      <c r="N143" s="468"/>
      <c r="O143" s="469"/>
    </row>
    <row r="144" spans="2:15" ht="16.5" thickBot="1" x14ac:dyDescent="0.3">
      <c r="B144" s="57" t="s">
        <v>180</v>
      </c>
      <c r="C144" s="8"/>
      <c r="D144" s="5"/>
      <c r="E144" s="8"/>
      <c r="G144" s="472">
        <f>E131</f>
        <v>85000000</v>
      </c>
      <c r="H144" s="473"/>
      <c r="I144" s="473"/>
      <c r="J144" s="473"/>
      <c r="K144" s="473"/>
      <c r="L144" s="473"/>
      <c r="M144" s="473"/>
      <c r="N144" s="473"/>
      <c r="O144" s="474"/>
    </row>
    <row r="145" spans="2:24" ht="16.5" thickBot="1" x14ac:dyDescent="0.3">
      <c r="B145" s="57" t="s">
        <v>191</v>
      </c>
      <c r="C145" s="8"/>
      <c r="D145" s="5"/>
      <c r="E145" s="8"/>
      <c r="G145" s="221">
        <f>E132</f>
        <v>80</v>
      </c>
      <c r="H145" s="470" t="s">
        <v>2</v>
      </c>
      <c r="I145" s="470"/>
      <c r="J145" s="470"/>
      <c r="K145" s="470"/>
      <c r="L145" s="470"/>
      <c r="M145" s="470"/>
      <c r="N145" s="470"/>
      <c r="O145" s="471"/>
    </row>
    <row r="146" spans="2:24" ht="16.5" thickBot="1" x14ac:dyDescent="0.3">
      <c r="B146" s="58" t="s">
        <v>192</v>
      </c>
      <c r="C146" s="59"/>
      <c r="D146" s="60"/>
      <c r="E146" s="59"/>
      <c r="F146" s="61"/>
      <c r="G146" s="472">
        <f>E133</f>
        <v>68000000</v>
      </c>
      <c r="H146" s="473"/>
      <c r="I146" s="473"/>
      <c r="J146" s="473"/>
      <c r="K146" s="473"/>
      <c r="L146" s="473"/>
      <c r="M146" s="473"/>
      <c r="N146" s="473"/>
      <c r="O146" s="474"/>
    </row>
    <row r="147" spans="2:24" ht="16.5" thickBot="1" x14ac:dyDescent="0.3">
      <c r="B147" s="485" t="s">
        <v>312</v>
      </c>
      <c r="C147" s="486"/>
      <c r="D147" s="486"/>
      <c r="E147" s="486"/>
      <c r="F147" s="486"/>
      <c r="G147" s="486"/>
      <c r="H147" s="486"/>
      <c r="I147" s="486"/>
      <c r="J147" s="486"/>
      <c r="K147" s="486"/>
      <c r="L147" s="486"/>
      <c r="M147" s="486"/>
      <c r="N147" s="486"/>
      <c r="O147" s="487"/>
    </row>
    <row r="148" spans="2:24" ht="15.75" x14ac:dyDescent="0.25">
      <c r="B148" s="214"/>
      <c r="C148" s="214"/>
      <c r="D148" s="214"/>
      <c r="E148" s="214"/>
      <c r="F148" s="214"/>
      <c r="G148" s="214"/>
      <c r="H148" s="214"/>
      <c r="I148" s="214"/>
      <c r="J148" s="214"/>
      <c r="K148" s="214"/>
      <c r="L148" s="214"/>
      <c r="M148" s="214"/>
      <c r="N148" s="214"/>
      <c r="O148" s="214"/>
    </row>
    <row r="149" spans="2:24" x14ac:dyDescent="0.25">
      <c r="B149" s="9"/>
      <c r="C149" s="15"/>
      <c r="D149" s="555" t="s">
        <v>44</v>
      </c>
      <c r="E149" s="555"/>
      <c r="F149" s="555"/>
      <c r="G149" s="555"/>
      <c r="H149" s="555"/>
      <c r="I149" s="555"/>
      <c r="J149" s="555"/>
      <c r="K149" s="555"/>
      <c r="L149" s="555"/>
      <c r="M149" s="15"/>
      <c r="N149" s="15"/>
    </row>
    <row r="150" spans="2:24" ht="15.75" x14ac:dyDescent="0.25">
      <c r="B150" s="158" t="s">
        <v>19</v>
      </c>
      <c r="C150" s="158"/>
      <c r="D150" s="158"/>
      <c r="E150" s="158"/>
      <c r="F150" s="158"/>
      <c r="G150" s="158"/>
      <c r="H150" s="158"/>
      <c r="I150" s="158"/>
      <c r="J150" s="158"/>
      <c r="K150" s="451">
        <f>K117-K126</f>
        <v>14710000</v>
      </c>
      <c r="L150" s="451"/>
      <c r="M150" s="451"/>
      <c r="N150" s="451"/>
    </row>
    <row r="151" spans="2:24" ht="14.25" customHeight="1" x14ac:dyDescent="0.25">
      <c r="B151" s="158" t="s">
        <v>27</v>
      </c>
      <c r="C151" s="158"/>
      <c r="D151" s="158"/>
      <c r="E151" s="158"/>
      <c r="F151" s="158"/>
      <c r="G151" s="158"/>
      <c r="H151" s="158"/>
      <c r="I151" s="158"/>
      <c r="J151" s="158"/>
      <c r="K151" s="451">
        <f>K117-K127</f>
        <v>17543333.333333332</v>
      </c>
      <c r="L151" s="451"/>
      <c r="M151" s="451"/>
      <c r="N151" s="451"/>
    </row>
    <row r="152" spans="2:24" ht="15.75" x14ac:dyDescent="0.25">
      <c r="B152" s="165" t="s">
        <v>28</v>
      </c>
      <c r="C152" s="165"/>
      <c r="D152" s="165"/>
      <c r="E152" s="165"/>
      <c r="F152" s="165"/>
      <c r="G152" s="165"/>
      <c r="H152" s="165"/>
      <c r="I152" s="165"/>
      <c r="J152" s="165"/>
      <c r="K152" s="452">
        <f>K117-K128</f>
        <v>18487777.777777776</v>
      </c>
      <c r="L152" s="452"/>
      <c r="M152" s="452"/>
      <c r="N152" s="452"/>
    </row>
    <row r="153" spans="2:24" ht="15.75" x14ac:dyDescent="0.25">
      <c r="B153" s="160" t="s">
        <v>193</v>
      </c>
      <c r="C153" s="160"/>
      <c r="D153" s="160"/>
      <c r="E153" s="160"/>
      <c r="F153" s="160"/>
      <c r="G153" s="160"/>
      <c r="H153" s="160"/>
      <c r="I153" s="160"/>
      <c r="J153" s="160"/>
      <c r="K153" s="465">
        <f>K117-K129</f>
        <v>19583333.333333332</v>
      </c>
      <c r="L153" s="465"/>
      <c r="M153" s="465"/>
      <c r="N153" s="465"/>
    </row>
    <row r="154" spans="2:24" ht="15.75" x14ac:dyDescent="0.25">
      <c r="B154" s="160"/>
      <c r="C154" s="160"/>
      <c r="D154" s="160"/>
      <c r="E154" s="160"/>
      <c r="F154" s="160"/>
      <c r="G154" s="160"/>
      <c r="H154" s="160"/>
      <c r="I154" s="160"/>
      <c r="J154" s="160"/>
      <c r="K154" s="161"/>
      <c r="L154" s="161"/>
      <c r="M154" s="161"/>
      <c r="N154" s="161"/>
    </row>
    <row r="155" spans="2:24" ht="15.75" x14ac:dyDescent="0.25">
      <c r="B155" s="160"/>
      <c r="C155" s="160"/>
      <c r="D155" s="160"/>
      <c r="E155" s="160"/>
      <c r="F155" s="160"/>
      <c r="G155" s="160"/>
      <c r="H155" s="160"/>
      <c r="I155" s="160"/>
      <c r="J155" s="160"/>
      <c r="K155" s="161"/>
      <c r="L155" s="161"/>
      <c r="M155" s="161"/>
      <c r="N155" s="161"/>
    </row>
    <row r="156" spans="2:24" ht="15.75" x14ac:dyDescent="0.25">
      <c r="B156" s="160"/>
      <c r="C156" s="160"/>
      <c r="D156" s="160"/>
      <c r="E156" s="160"/>
      <c r="F156" s="160"/>
      <c r="G156" s="160"/>
      <c r="H156" s="160"/>
      <c r="I156" s="160"/>
      <c r="J156" s="160"/>
      <c r="K156" s="161"/>
      <c r="L156" s="161"/>
      <c r="M156" s="161"/>
      <c r="N156" s="161"/>
    </row>
    <row r="157" spans="2:24" ht="15.75" x14ac:dyDescent="0.25">
      <c r="B157" s="160"/>
      <c r="C157" s="160"/>
      <c r="D157" s="160"/>
      <c r="E157" s="160"/>
      <c r="F157" s="160"/>
      <c r="G157" s="160"/>
      <c r="H157" s="160"/>
      <c r="I157" s="160"/>
      <c r="J157" s="160"/>
      <c r="K157" s="161"/>
      <c r="L157" s="161"/>
      <c r="M157" s="161"/>
      <c r="N157" s="161"/>
    </row>
    <row r="158" spans="2:24" ht="15.75" x14ac:dyDescent="0.25">
      <c r="B158" s="160"/>
      <c r="C158" s="160"/>
      <c r="D158" s="160"/>
      <c r="E158" s="160"/>
      <c r="F158" s="160"/>
      <c r="G158" s="160"/>
      <c r="H158" s="160"/>
      <c r="I158" s="160"/>
      <c r="J158" s="160"/>
      <c r="K158" s="161"/>
      <c r="L158" s="161"/>
      <c r="M158" s="161"/>
      <c r="N158" s="161"/>
    </row>
    <row r="159" spans="2:24" customFormat="1" x14ac:dyDescent="0.25">
      <c r="B159" s="153" t="s">
        <v>182</v>
      </c>
      <c r="C159" s="153"/>
      <c r="D159" s="153"/>
      <c r="E159" s="154"/>
      <c r="F159" s="4"/>
      <c r="G159" s="94"/>
      <c r="H159" s="94"/>
      <c r="I159" s="94"/>
      <c r="J159" s="94"/>
      <c r="K159" s="9"/>
      <c r="L159" s="9"/>
      <c r="M159" s="9"/>
      <c r="N159" s="9"/>
      <c r="O159" s="41"/>
      <c r="P159" s="4"/>
      <c r="Q159" s="4"/>
      <c r="R159" s="4"/>
      <c r="S159" s="4"/>
      <c r="T159" s="4"/>
      <c r="U159" s="4"/>
      <c r="V159" s="4"/>
      <c r="W159" s="4"/>
      <c r="X159" s="4"/>
    </row>
    <row r="160" spans="2:24" ht="15" customHeight="1" x14ac:dyDescent="0.25">
      <c r="B160" s="62" t="s">
        <v>171</v>
      </c>
      <c r="C160" s="63"/>
      <c r="D160" s="63"/>
      <c r="E160" s="63"/>
      <c r="F160" s="63"/>
      <c r="G160" s="63"/>
      <c r="H160" s="63"/>
      <c r="I160" s="63"/>
      <c r="J160" s="63"/>
      <c r="K160" s="63"/>
      <c r="L160" s="63"/>
      <c r="M160" s="63"/>
      <c r="N160" s="64"/>
    </row>
    <row r="161" spans="2:21" ht="15" customHeight="1" x14ac:dyDescent="0.25">
      <c r="B161" s="65" t="s">
        <v>172</v>
      </c>
      <c r="C161" s="66"/>
      <c r="D161" s="66"/>
      <c r="E161" s="66"/>
      <c r="F161" s="66"/>
      <c r="G161" s="66"/>
      <c r="H161" s="66"/>
      <c r="I161" s="66"/>
      <c r="J161" s="66"/>
      <c r="K161" s="66"/>
      <c r="L161" s="66"/>
      <c r="M161" s="66"/>
      <c r="N161" s="67"/>
    </row>
    <row r="162" spans="2:21" ht="15" customHeight="1" x14ac:dyDescent="0.25">
      <c r="B162" s="65" t="s">
        <v>189</v>
      </c>
      <c r="C162" s="66"/>
      <c r="D162" s="66"/>
      <c r="E162" s="66"/>
      <c r="F162" s="66"/>
      <c r="G162" s="66"/>
      <c r="H162" s="66"/>
      <c r="I162" s="66"/>
      <c r="J162" s="66"/>
      <c r="K162" s="66"/>
      <c r="L162" s="66"/>
      <c r="M162" s="66"/>
      <c r="N162" s="67"/>
    </row>
    <row r="163" spans="2:21" ht="15" customHeight="1" x14ac:dyDescent="0.25">
      <c r="B163" s="65" t="s">
        <v>364</v>
      </c>
      <c r="C163" s="66"/>
      <c r="D163" s="66"/>
      <c r="E163" s="66"/>
      <c r="F163" s="66"/>
      <c r="G163" s="66"/>
      <c r="H163" s="66"/>
      <c r="I163" s="66"/>
      <c r="J163" s="66"/>
      <c r="K163" s="66"/>
      <c r="L163" s="66"/>
      <c r="M163" s="66"/>
      <c r="N163" s="67"/>
    </row>
    <row r="164" spans="2:21" ht="15" customHeight="1" x14ac:dyDescent="0.25">
      <c r="B164" s="68"/>
      <c r="C164" s="69"/>
      <c r="D164" s="69"/>
      <c r="E164" s="69"/>
      <c r="F164" s="69"/>
      <c r="G164" s="69"/>
      <c r="H164" s="69"/>
      <c r="I164" s="69"/>
      <c r="J164" s="69"/>
      <c r="K164" s="69"/>
      <c r="L164" s="69"/>
      <c r="M164" s="69"/>
      <c r="N164" s="70"/>
    </row>
    <row r="165" spans="2:21" ht="15" customHeight="1" x14ac:dyDescent="0.25">
      <c r="B165" s="14"/>
      <c r="C165" s="14"/>
      <c r="D165" s="14"/>
      <c r="E165" s="14"/>
      <c r="F165" s="14"/>
      <c r="G165" s="14"/>
      <c r="H165" s="14"/>
      <c r="I165" s="14"/>
      <c r="J165" s="14"/>
      <c r="K165" s="14"/>
      <c r="L165" s="14"/>
      <c r="M165" s="14"/>
      <c r="N165" s="14"/>
    </row>
    <row r="166" spans="2:21" ht="19.5" customHeight="1" x14ac:dyDescent="0.25">
      <c r="B166" s="488" t="s">
        <v>173</v>
      </c>
      <c r="C166" s="489"/>
      <c r="D166" s="489"/>
      <c r="E166" s="489"/>
      <c r="F166" s="489"/>
      <c r="G166" s="490"/>
      <c r="H166" s="488" t="s">
        <v>174</v>
      </c>
      <c r="I166" s="489"/>
      <c r="J166" s="489"/>
      <c r="K166" s="489"/>
      <c r="L166" s="489"/>
      <c r="M166" s="489"/>
      <c r="N166" s="490"/>
    </row>
    <row r="167" spans="2:21" ht="15" customHeight="1" x14ac:dyDescent="0.25">
      <c r="B167" s="446" t="s">
        <v>176</v>
      </c>
      <c r="C167" s="447"/>
      <c r="D167" s="448" t="s">
        <v>365</v>
      </c>
      <c r="E167" s="449"/>
      <c r="F167" s="449"/>
      <c r="G167" s="450"/>
      <c r="H167" s="446" t="s">
        <v>176</v>
      </c>
      <c r="I167" s="447"/>
      <c r="J167" s="448"/>
      <c r="K167" s="449"/>
      <c r="L167" s="449"/>
      <c r="M167" s="449"/>
      <c r="N167" s="450"/>
      <c r="R167" s="3"/>
      <c r="S167" s="1"/>
      <c r="T167" s="1"/>
      <c r="U167" s="1"/>
    </row>
    <row r="168" spans="2:21" ht="15" customHeight="1" x14ac:dyDescent="0.25">
      <c r="B168" s="457" t="s">
        <v>81</v>
      </c>
      <c r="C168" s="458"/>
      <c r="D168" s="457" t="s">
        <v>186</v>
      </c>
      <c r="E168" s="459"/>
      <c r="F168" s="459"/>
      <c r="G168" s="458"/>
      <c r="H168" s="459" t="s">
        <v>81</v>
      </c>
      <c r="I168" s="458"/>
      <c r="J168" s="457" t="s">
        <v>313</v>
      </c>
      <c r="K168" s="459"/>
      <c r="L168" s="459"/>
      <c r="M168" s="459"/>
      <c r="N168" s="458"/>
      <c r="P168" s="460"/>
      <c r="Q168" s="460"/>
      <c r="R168" s="460"/>
      <c r="S168" s="460"/>
      <c r="T168" s="460"/>
      <c r="U168" s="460"/>
    </row>
    <row r="169" spans="2:21" ht="15.75" x14ac:dyDescent="0.25">
      <c r="B169" s="446" t="s">
        <v>177</v>
      </c>
      <c r="C169" s="447"/>
      <c r="D169" s="457" t="s">
        <v>178</v>
      </c>
      <c r="E169" s="459"/>
      <c r="F169" s="459"/>
      <c r="G169" s="458"/>
      <c r="H169" s="457" t="s">
        <v>177</v>
      </c>
      <c r="I169" s="458"/>
      <c r="J169" s="552" t="s">
        <v>188</v>
      </c>
      <c r="K169" s="553"/>
      <c r="L169" s="553"/>
      <c r="M169" s="553"/>
      <c r="N169" s="554"/>
      <c r="R169" s="1"/>
      <c r="S169" s="1"/>
      <c r="T169" s="1"/>
      <c r="U169" s="1"/>
    </row>
    <row r="170" spans="2:21" ht="18.75" x14ac:dyDescent="0.25">
      <c r="B170" s="442" t="s">
        <v>179</v>
      </c>
      <c r="C170" s="443"/>
      <c r="G170" s="147"/>
      <c r="H170" s="442" t="s">
        <v>179</v>
      </c>
      <c r="I170" s="443"/>
      <c r="K170" s="1"/>
      <c r="L170" s="1"/>
      <c r="M170" s="1"/>
      <c r="N170" s="6"/>
      <c r="R170" s="1"/>
      <c r="S170" s="1"/>
      <c r="T170" s="1"/>
      <c r="U170" s="1"/>
    </row>
    <row r="171" spans="2:21" ht="18.75" x14ac:dyDescent="0.25">
      <c r="B171" s="442"/>
      <c r="C171" s="443"/>
      <c r="G171" s="147"/>
      <c r="H171" s="442"/>
      <c r="I171" s="443"/>
      <c r="K171" s="1"/>
      <c r="L171" s="1"/>
      <c r="M171" s="1"/>
      <c r="N171" s="6"/>
      <c r="R171" s="1"/>
      <c r="S171" s="1"/>
      <c r="T171" s="1"/>
      <c r="U171" s="1"/>
    </row>
    <row r="172" spans="2:21" ht="18.75" x14ac:dyDescent="0.25">
      <c r="B172" s="444"/>
      <c r="C172" s="445"/>
      <c r="D172" s="11"/>
      <c r="E172" s="11"/>
      <c r="F172" s="11"/>
      <c r="G172" s="148"/>
      <c r="H172" s="444"/>
      <c r="I172" s="445"/>
      <c r="J172" s="11"/>
      <c r="K172" s="146"/>
      <c r="L172" s="19"/>
      <c r="M172" s="19"/>
      <c r="N172" s="20"/>
      <c r="Q172" s="453"/>
      <c r="R172" s="453"/>
      <c r="S172" s="453"/>
      <c r="T172" s="453"/>
      <c r="U172" s="1"/>
    </row>
    <row r="173" spans="2:21" ht="18.75" x14ac:dyDescent="0.25">
      <c r="B173" s="150"/>
      <c r="C173" s="150"/>
      <c r="G173" s="2"/>
      <c r="H173" s="150"/>
      <c r="I173" s="150"/>
      <c r="K173" s="149"/>
      <c r="L173" s="1"/>
      <c r="M173" s="1"/>
      <c r="N173" s="1"/>
      <c r="Q173" s="101"/>
      <c r="R173" s="101"/>
      <c r="S173" s="101"/>
      <c r="T173" s="101"/>
      <c r="U173" s="1"/>
    </row>
    <row r="174" spans="2:21" ht="18.75" x14ac:dyDescent="0.25">
      <c r="B174" s="454" t="s">
        <v>175</v>
      </c>
      <c r="C174" s="455"/>
      <c r="D174" s="455"/>
      <c r="E174" s="455"/>
      <c r="F174" s="455"/>
      <c r="G174" s="455"/>
      <c r="H174" s="455"/>
      <c r="I174" s="455"/>
      <c r="J174" s="455"/>
      <c r="K174" s="455"/>
      <c r="L174" s="455"/>
      <c r="M174" s="455"/>
      <c r="N174" s="456"/>
    </row>
    <row r="175" spans="2:21" x14ac:dyDescent="0.25">
      <c r="B175" s="31"/>
      <c r="N175" s="32"/>
    </row>
    <row r="176" spans="2:21" x14ac:dyDescent="0.25">
      <c r="B176" s="31"/>
      <c r="N176" s="32"/>
    </row>
    <row r="177" spans="2:14" x14ac:dyDescent="0.25">
      <c r="B177" s="31"/>
      <c r="N177" s="32"/>
    </row>
    <row r="178" spans="2:14" x14ac:dyDescent="0.25">
      <c r="B178" s="33"/>
      <c r="C178" s="11"/>
      <c r="D178" s="11"/>
      <c r="E178" s="11"/>
      <c r="F178" s="11"/>
      <c r="G178" s="11"/>
      <c r="H178" s="11"/>
      <c r="I178" s="11"/>
      <c r="J178" s="11"/>
      <c r="K178" s="11"/>
      <c r="L178" s="11"/>
      <c r="M178" s="11"/>
      <c r="N178" s="34"/>
    </row>
  </sheetData>
  <mergeCells count="144">
    <mergeCell ref="B170:C172"/>
    <mergeCell ref="H170:I172"/>
    <mergeCell ref="Q172:T172"/>
    <mergeCell ref="B174:N174"/>
    <mergeCell ref="B168:C168"/>
    <mergeCell ref="D168:G168"/>
    <mergeCell ref="H168:I168"/>
    <mergeCell ref="J168:N168"/>
    <mergeCell ref="P168:U168"/>
    <mergeCell ref="B169:C169"/>
    <mergeCell ref="D169:G169"/>
    <mergeCell ref="H169:I169"/>
    <mergeCell ref="J169:N169"/>
    <mergeCell ref="K153:N153"/>
    <mergeCell ref="B166:G166"/>
    <mergeCell ref="H166:N166"/>
    <mergeCell ref="B167:C167"/>
    <mergeCell ref="D167:G167"/>
    <mergeCell ref="H167:I167"/>
    <mergeCell ref="J167:N167"/>
    <mergeCell ref="G146:O146"/>
    <mergeCell ref="B147:O147"/>
    <mergeCell ref="D149:L149"/>
    <mergeCell ref="K150:N150"/>
    <mergeCell ref="K151:N151"/>
    <mergeCell ref="K152:N152"/>
    <mergeCell ref="H145:O145"/>
    <mergeCell ref="E126:G126"/>
    <mergeCell ref="K126:N126"/>
    <mergeCell ref="K127:N127"/>
    <mergeCell ref="K128:N128"/>
    <mergeCell ref="K129:N129"/>
    <mergeCell ref="E131:G131"/>
    <mergeCell ref="C121:F121"/>
    <mergeCell ref="G121:G122"/>
    <mergeCell ref="H121:H122"/>
    <mergeCell ref="I121:J122"/>
    <mergeCell ref="C122:F122"/>
    <mergeCell ref="J125:N125"/>
    <mergeCell ref="G140:O140"/>
    <mergeCell ref="G141:O141"/>
    <mergeCell ref="G142:O142"/>
    <mergeCell ref="G143:O143"/>
    <mergeCell ref="G144:O144"/>
    <mergeCell ref="E132:F132"/>
    <mergeCell ref="E133:G133"/>
    <mergeCell ref="G136:O136"/>
    <mergeCell ref="G137:O137"/>
    <mergeCell ref="G139:O139"/>
    <mergeCell ref="J131:N133"/>
    <mergeCell ref="K110:N110"/>
    <mergeCell ref="K111:N111"/>
    <mergeCell ref="K113:N113"/>
    <mergeCell ref="K115:N115"/>
    <mergeCell ref="K117:N117"/>
    <mergeCell ref="B119:N119"/>
    <mergeCell ref="K101:N101"/>
    <mergeCell ref="K102:N102"/>
    <mergeCell ref="K103:M103"/>
    <mergeCell ref="K104:N104"/>
    <mergeCell ref="K105:N105"/>
    <mergeCell ref="K107:N107"/>
    <mergeCell ref="B98:D98"/>
    <mergeCell ref="E98:F98"/>
    <mergeCell ref="H98:K98"/>
    <mergeCell ref="L98:N98"/>
    <mergeCell ref="H99:K99"/>
    <mergeCell ref="L99:N99"/>
    <mergeCell ref="B96:D96"/>
    <mergeCell ref="E96:F96"/>
    <mergeCell ref="H96:K96"/>
    <mergeCell ref="L96:N96"/>
    <mergeCell ref="B97:D97"/>
    <mergeCell ref="E97:F97"/>
    <mergeCell ref="H97:K97"/>
    <mergeCell ref="L97:N97"/>
    <mergeCell ref="B93:N93"/>
    <mergeCell ref="B94:D94"/>
    <mergeCell ref="E94:F94"/>
    <mergeCell ref="H94:K94"/>
    <mergeCell ref="L94:N94"/>
    <mergeCell ref="B95:D95"/>
    <mergeCell ref="E95:F95"/>
    <mergeCell ref="H95:K95"/>
    <mergeCell ref="L95:N95"/>
    <mergeCell ref="B90:D90"/>
    <mergeCell ref="E90:H90"/>
    <mergeCell ref="I90:J90"/>
    <mergeCell ref="K90:N90"/>
    <mergeCell ref="B91:D91"/>
    <mergeCell ref="E91:H91"/>
    <mergeCell ref="I91:J91"/>
    <mergeCell ref="K91:N91"/>
    <mergeCell ref="B88:D88"/>
    <mergeCell ref="E88:H88"/>
    <mergeCell ref="I88:J88"/>
    <mergeCell ref="K88:N88"/>
    <mergeCell ref="B89:D89"/>
    <mergeCell ref="E89:H89"/>
    <mergeCell ref="I89:J89"/>
    <mergeCell ref="K89:N89"/>
    <mergeCell ref="B86:D86"/>
    <mergeCell ref="E86:H86"/>
    <mergeCell ref="I86:J86"/>
    <mergeCell ref="K86:N86"/>
    <mergeCell ref="B87:D87"/>
    <mergeCell ref="E87:H87"/>
    <mergeCell ref="I87:J87"/>
    <mergeCell ref="K87:N87"/>
    <mergeCell ref="B64:N64"/>
    <mergeCell ref="B65:N72"/>
    <mergeCell ref="B75:N75"/>
    <mergeCell ref="B76:N78"/>
    <mergeCell ref="B84:N84"/>
    <mergeCell ref="B85:H85"/>
    <mergeCell ref="I85:N85"/>
    <mergeCell ref="B21:D21"/>
    <mergeCell ref="E21:H21"/>
    <mergeCell ref="I21:K21"/>
    <mergeCell ref="L21:N21"/>
    <mergeCell ref="B45:N45"/>
    <mergeCell ref="B46:N52"/>
    <mergeCell ref="B19:D19"/>
    <mergeCell ref="E19:H19"/>
    <mergeCell ref="I19:K19"/>
    <mergeCell ref="L19:N19"/>
    <mergeCell ref="B20:D20"/>
    <mergeCell ref="E20:H20"/>
    <mergeCell ref="I20:K20"/>
    <mergeCell ref="L20:N20"/>
    <mergeCell ref="B17:D17"/>
    <mergeCell ref="E17:H17"/>
    <mergeCell ref="I17:K17"/>
    <mergeCell ref="L17:N17"/>
    <mergeCell ref="B18:D18"/>
    <mergeCell ref="E18:H18"/>
    <mergeCell ref="I18:K18"/>
    <mergeCell ref="L18:N18"/>
    <mergeCell ref="B2:N2"/>
    <mergeCell ref="B3:N3"/>
    <mergeCell ref="B4:N4"/>
    <mergeCell ref="B5:N5"/>
    <mergeCell ref="B6:N6"/>
    <mergeCell ref="B16:N16"/>
  </mergeCells>
  <pageMargins left="0.33" right="0.4" top="0.17" bottom="0.27" header="0.18" footer="0.21"/>
  <pageSetup paperSize="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7169" r:id="rId4" name="Check Box 1">
              <controlPr defaultSize="0" autoFill="0" autoLine="0" autoPict="0">
                <anchor moveWithCells="1">
                  <from>
                    <xdr:col>4</xdr:col>
                    <xdr:colOff>66675</xdr:colOff>
                    <xdr:row>7</xdr:row>
                    <xdr:rowOff>190500</xdr:rowOff>
                  </from>
                  <to>
                    <xdr:col>4</xdr:col>
                    <xdr:colOff>371475</xdr:colOff>
                    <xdr:row>9</xdr:row>
                    <xdr:rowOff>19050</xdr:rowOff>
                  </to>
                </anchor>
              </controlPr>
            </control>
          </mc:Choice>
        </mc:AlternateContent>
        <mc:AlternateContent xmlns:mc="http://schemas.openxmlformats.org/markup-compatibility/2006">
          <mc:Choice Requires="x14">
            <control shapeId="7170" r:id="rId5" name="Check Box 2">
              <controlPr defaultSize="0" autoFill="0" autoLine="0" autoPict="0">
                <anchor moveWithCells="1">
                  <from>
                    <xdr:col>1</xdr:col>
                    <xdr:colOff>66675</xdr:colOff>
                    <xdr:row>7</xdr:row>
                    <xdr:rowOff>190500</xdr:rowOff>
                  </from>
                  <to>
                    <xdr:col>1</xdr:col>
                    <xdr:colOff>371475</xdr:colOff>
                    <xdr:row>9</xdr:row>
                    <xdr:rowOff>19050</xdr:rowOff>
                  </to>
                </anchor>
              </controlPr>
            </control>
          </mc:Choice>
        </mc:AlternateContent>
        <mc:AlternateContent xmlns:mc="http://schemas.openxmlformats.org/markup-compatibility/2006">
          <mc:Choice Requires="x14">
            <control shapeId="7171" r:id="rId6" name="Check Box 3">
              <controlPr defaultSize="0" autoFill="0" autoLine="0" autoPict="0">
                <anchor moveWithCells="1">
                  <from>
                    <xdr:col>8</xdr:col>
                    <xdr:colOff>66675</xdr:colOff>
                    <xdr:row>7</xdr:row>
                    <xdr:rowOff>190500</xdr:rowOff>
                  </from>
                  <to>
                    <xdr:col>8</xdr:col>
                    <xdr:colOff>371475</xdr:colOff>
                    <xdr:row>9</xdr:row>
                    <xdr:rowOff>19050</xdr:rowOff>
                  </to>
                </anchor>
              </controlPr>
            </control>
          </mc:Choice>
        </mc:AlternateContent>
        <mc:AlternateContent xmlns:mc="http://schemas.openxmlformats.org/markup-compatibility/2006">
          <mc:Choice Requires="x14">
            <control shapeId="7172" r:id="rId7" name="Check Box 4">
              <controlPr defaultSize="0" autoFill="0" autoLine="0" autoPict="0">
                <anchor moveWithCells="1">
                  <from>
                    <xdr:col>8</xdr:col>
                    <xdr:colOff>66675</xdr:colOff>
                    <xdr:row>9</xdr:row>
                    <xdr:rowOff>0</xdr:rowOff>
                  </from>
                  <to>
                    <xdr:col>8</xdr:col>
                    <xdr:colOff>371475</xdr:colOff>
                    <xdr:row>10</xdr:row>
                    <xdr:rowOff>0</xdr:rowOff>
                  </to>
                </anchor>
              </controlPr>
            </control>
          </mc:Choice>
        </mc:AlternateContent>
        <mc:AlternateContent xmlns:mc="http://schemas.openxmlformats.org/markup-compatibility/2006">
          <mc:Choice Requires="x14">
            <control shapeId="7173" r:id="rId8" name="Check Box 5">
              <controlPr defaultSize="0" autoFill="0" autoLine="0" autoPict="0">
                <anchor moveWithCells="1">
                  <from>
                    <xdr:col>11</xdr:col>
                    <xdr:colOff>66675</xdr:colOff>
                    <xdr:row>7</xdr:row>
                    <xdr:rowOff>190500</xdr:rowOff>
                  </from>
                  <to>
                    <xdr:col>11</xdr:col>
                    <xdr:colOff>371475</xdr:colOff>
                    <xdr:row>9</xdr:row>
                    <xdr:rowOff>19050</xdr:rowOff>
                  </to>
                </anchor>
              </controlPr>
            </control>
          </mc:Choice>
        </mc:AlternateContent>
        <mc:AlternateContent xmlns:mc="http://schemas.openxmlformats.org/markup-compatibility/2006">
          <mc:Choice Requires="x14">
            <control shapeId="7174" r:id="rId9" name="Check Box 6">
              <controlPr defaultSize="0" autoFill="0" autoLine="0" autoPict="0">
                <anchor moveWithCells="1">
                  <from>
                    <xdr:col>11</xdr:col>
                    <xdr:colOff>66675</xdr:colOff>
                    <xdr:row>9</xdr:row>
                    <xdr:rowOff>0</xdr:rowOff>
                  </from>
                  <to>
                    <xdr:col>11</xdr:col>
                    <xdr:colOff>371475</xdr:colOff>
                    <xdr:row>10</xdr:row>
                    <xdr:rowOff>0</xdr:rowOff>
                  </to>
                </anchor>
              </controlPr>
            </control>
          </mc:Choice>
        </mc:AlternateContent>
        <mc:AlternateContent xmlns:mc="http://schemas.openxmlformats.org/markup-compatibility/2006">
          <mc:Choice Requires="x14">
            <control shapeId="7175" r:id="rId10" name="Check Box 7">
              <controlPr defaultSize="0" autoFill="0" autoLine="0" autoPict="0">
                <anchor moveWithCells="1">
                  <from>
                    <xdr:col>1</xdr:col>
                    <xdr:colOff>66675</xdr:colOff>
                    <xdr:row>9</xdr:row>
                    <xdr:rowOff>0</xdr:rowOff>
                  </from>
                  <to>
                    <xdr:col>1</xdr:col>
                    <xdr:colOff>371475</xdr:colOff>
                    <xdr:row>10</xdr:row>
                    <xdr:rowOff>0</xdr:rowOff>
                  </to>
                </anchor>
              </controlPr>
            </control>
          </mc:Choice>
        </mc:AlternateContent>
        <mc:AlternateContent xmlns:mc="http://schemas.openxmlformats.org/markup-compatibility/2006">
          <mc:Choice Requires="x14">
            <control shapeId="7176" r:id="rId11" name="Check Box 8">
              <controlPr defaultSize="0" autoFill="0" autoLine="0" autoPict="0">
                <anchor moveWithCells="1">
                  <from>
                    <xdr:col>4</xdr:col>
                    <xdr:colOff>66675</xdr:colOff>
                    <xdr:row>27</xdr:row>
                    <xdr:rowOff>0</xdr:rowOff>
                  </from>
                  <to>
                    <xdr:col>4</xdr:col>
                    <xdr:colOff>371475</xdr:colOff>
                    <xdr:row>28</xdr:row>
                    <xdr:rowOff>0</xdr:rowOff>
                  </to>
                </anchor>
              </controlPr>
            </control>
          </mc:Choice>
        </mc:AlternateContent>
        <mc:AlternateContent xmlns:mc="http://schemas.openxmlformats.org/markup-compatibility/2006">
          <mc:Choice Requires="x14">
            <control shapeId="7177" r:id="rId12" name="Check Box 9">
              <controlPr defaultSize="0" autoFill="0" autoLine="0" autoPict="0">
                <anchor moveWithCells="1">
                  <from>
                    <xdr:col>4</xdr:col>
                    <xdr:colOff>66675</xdr:colOff>
                    <xdr:row>28</xdr:row>
                    <xdr:rowOff>0</xdr:rowOff>
                  </from>
                  <to>
                    <xdr:col>4</xdr:col>
                    <xdr:colOff>371475</xdr:colOff>
                    <xdr:row>28</xdr:row>
                    <xdr:rowOff>190500</xdr:rowOff>
                  </to>
                </anchor>
              </controlPr>
            </control>
          </mc:Choice>
        </mc:AlternateContent>
        <mc:AlternateContent xmlns:mc="http://schemas.openxmlformats.org/markup-compatibility/2006">
          <mc:Choice Requires="x14">
            <control shapeId="7178" r:id="rId13" name="Check Box 10">
              <controlPr defaultSize="0" autoFill="0" autoLine="0" autoPict="0">
                <anchor moveWithCells="1">
                  <from>
                    <xdr:col>6</xdr:col>
                    <xdr:colOff>66675</xdr:colOff>
                    <xdr:row>34</xdr:row>
                    <xdr:rowOff>0</xdr:rowOff>
                  </from>
                  <to>
                    <xdr:col>6</xdr:col>
                    <xdr:colOff>371475</xdr:colOff>
                    <xdr:row>35</xdr:row>
                    <xdr:rowOff>0</xdr:rowOff>
                  </to>
                </anchor>
              </controlPr>
            </control>
          </mc:Choice>
        </mc:AlternateContent>
        <mc:AlternateContent xmlns:mc="http://schemas.openxmlformats.org/markup-compatibility/2006">
          <mc:Choice Requires="x14">
            <control shapeId="7179" r:id="rId14" name="Check Box 11">
              <controlPr defaultSize="0" autoFill="0" autoLine="0" autoPict="0">
                <anchor moveWithCells="1">
                  <from>
                    <xdr:col>9</xdr:col>
                    <xdr:colOff>66675</xdr:colOff>
                    <xdr:row>34</xdr:row>
                    <xdr:rowOff>0</xdr:rowOff>
                  </from>
                  <to>
                    <xdr:col>9</xdr:col>
                    <xdr:colOff>371475</xdr:colOff>
                    <xdr:row>35</xdr:row>
                    <xdr:rowOff>0</xdr:rowOff>
                  </to>
                </anchor>
              </controlPr>
            </control>
          </mc:Choice>
        </mc:AlternateContent>
        <mc:AlternateContent xmlns:mc="http://schemas.openxmlformats.org/markup-compatibility/2006">
          <mc:Choice Requires="x14">
            <control shapeId="7180" r:id="rId15" name="Check Box 12">
              <controlPr defaultSize="0" autoFill="0" autoLine="0" autoPict="0">
                <anchor moveWithCells="1">
                  <from>
                    <xdr:col>6</xdr:col>
                    <xdr:colOff>66675</xdr:colOff>
                    <xdr:row>36</xdr:row>
                    <xdr:rowOff>0</xdr:rowOff>
                  </from>
                  <to>
                    <xdr:col>6</xdr:col>
                    <xdr:colOff>371475</xdr:colOff>
                    <xdr:row>37</xdr:row>
                    <xdr:rowOff>0</xdr:rowOff>
                  </to>
                </anchor>
              </controlPr>
            </control>
          </mc:Choice>
        </mc:AlternateContent>
        <mc:AlternateContent xmlns:mc="http://schemas.openxmlformats.org/markup-compatibility/2006">
          <mc:Choice Requires="x14">
            <control shapeId="7181" r:id="rId16" name="Check Box 13">
              <controlPr defaultSize="0" autoFill="0" autoLine="0" autoPict="0">
                <anchor moveWithCells="1">
                  <from>
                    <xdr:col>10</xdr:col>
                    <xdr:colOff>66675</xdr:colOff>
                    <xdr:row>36</xdr:row>
                    <xdr:rowOff>0</xdr:rowOff>
                  </from>
                  <to>
                    <xdr:col>10</xdr:col>
                    <xdr:colOff>371475</xdr:colOff>
                    <xdr:row>37</xdr:row>
                    <xdr:rowOff>0</xdr:rowOff>
                  </to>
                </anchor>
              </controlPr>
            </control>
          </mc:Choice>
        </mc:AlternateContent>
        <mc:AlternateContent xmlns:mc="http://schemas.openxmlformats.org/markup-compatibility/2006">
          <mc:Choice Requires="x14">
            <control shapeId="7182" r:id="rId17" name="Check Box 14">
              <controlPr defaultSize="0" autoFill="0" autoLine="0" autoPict="0">
                <anchor moveWithCells="1">
                  <from>
                    <xdr:col>6</xdr:col>
                    <xdr:colOff>66675</xdr:colOff>
                    <xdr:row>38</xdr:row>
                    <xdr:rowOff>0</xdr:rowOff>
                  </from>
                  <to>
                    <xdr:col>6</xdr:col>
                    <xdr:colOff>371475</xdr:colOff>
                    <xdr:row>39</xdr:row>
                    <xdr:rowOff>0</xdr:rowOff>
                  </to>
                </anchor>
              </controlPr>
            </control>
          </mc:Choice>
        </mc:AlternateContent>
        <mc:AlternateContent xmlns:mc="http://schemas.openxmlformats.org/markup-compatibility/2006">
          <mc:Choice Requires="x14">
            <control shapeId="7183" r:id="rId18" name="Check Box 15">
              <controlPr defaultSize="0" autoFill="0" autoLine="0" autoPict="0">
                <anchor moveWithCells="1">
                  <from>
                    <xdr:col>6</xdr:col>
                    <xdr:colOff>66675</xdr:colOff>
                    <xdr:row>39</xdr:row>
                    <xdr:rowOff>0</xdr:rowOff>
                  </from>
                  <to>
                    <xdr:col>6</xdr:col>
                    <xdr:colOff>371475</xdr:colOff>
                    <xdr:row>40</xdr:row>
                    <xdr:rowOff>0</xdr:rowOff>
                  </to>
                </anchor>
              </controlPr>
            </control>
          </mc:Choice>
        </mc:AlternateContent>
        <mc:AlternateContent xmlns:mc="http://schemas.openxmlformats.org/markup-compatibility/2006">
          <mc:Choice Requires="x14">
            <control shapeId="7184" r:id="rId19" name="Check Box 16">
              <controlPr defaultSize="0" autoFill="0" autoLine="0" autoPict="0">
                <anchor moveWithCells="1">
                  <from>
                    <xdr:col>6</xdr:col>
                    <xdr:colOff>66675</xdr:colOff>
                    <xdr:row>41</xdr:row>
                    <xdr:rowOff>0</xdr:rowOff>
                  </from>
                  <to>
                    <xdr:col>6</xdr:col>
                    <xdr:colOff>371475</xdr:colOff>
                    <xdr:row>42</xdr:row>
                    <xdr:rowOff>0</xdr:rowOff>
                  </to>
                </anchor>
              </controlPr>
            </control>
          </mc:Choice>
        </mc:AlternateContent>
        <mc:AlternateContent xmlns:mc="http://schemas.openxmlformats.org/markup-compatibility/2006">
          <mc:Choice Requires="x14">
            <control shapeId="7185" r:id="rId20" name="Check Box 17">
              <controlPr defaultSize="0" autoFill="0" autoLine="0" autoPict="0">
                <anchor moveWithCells="1">
                  <from>
                    <xdr:col>6</xdr:col>
                    <xdr:colOff>66675</xdr:colOff>
                    <xdr:row>42</xdr:row>
                    <xdr:rowOff>0</xdr:rowOff>
                  </from>
                  <to>
                    <xdr:col>6</xdr:col>
                    <xdr:colOff>371475</xdr:colOff>
                    <xdr:row>43</xdr:row>
                    <xdr:rowOff>0</xdr:rowOff>
                  </to>
                </anchor>
              </controlPr>
            </control>
          </mc:Choice>
        </mc:AlternateContent>
        <mc:AlternateContent xmlns:mc="http://schemas.openxmlformats.org/markup-compatibility/2006">
          <mc:Choice Requires="x14">
            <control shapeId="7186" r:id="rId21" name="Check Box 18">
              <controlPr defaultSize="0" autoFill="0" autoLine="0" autoPict="0">
                <anchor moveWithCells="1">
                  <from>
                    <xdr:col>6</xdr:col>
                    <xdr:colOff>66675</xdr:colOff>
                    <xdr:row>43</xdr:row>
                    <xdr:rowOff>0</xdr:rowOff>
                  </from>
                  <to>
                    <xdr:col>6</xdr:col>
                    <xdr:colOff>371475</xdr:colOff>
                    <xdr:row>44</xdr:row>
                    <xdr:rowOff>0</xdr:rowOff>
                  </to>
                </anchor>
              </controlPr>
            </control>
          </mc:Choice>
        </mc:AlternateContent>
        <mc:AlternateContent xmlns:mc="http://schemas.openxmlformats.org/markup-compatibility/2006">
          <mc:Choice Requires="x14">
            <control shapeId="7187" r:id="rId22" name="Check Box 19">
              <controlPr defaultSize="0" autoFill="0" autoLine="0" autoPict="0">
                <anchor moveWithCells="1">
                  <from>
                    <xdr:col>5</xdr:col>
                    <xdr:colOff>66675</xdr:colOff>
                    <xdr:row>53</xdr:row>
                    <xdr:rowOff>190500</xdr:rowOff>
                  </from>
                  <to>
                    <xdr:col>5</xdr:col>
                    <xdr:colOff>295275</xdr:colOff>
                    <xdr:row>54</xdr:row>
                    <xdr:rowOff>161925</xdr:rowOff>
                  </to>
                </anchor>
              </controlPr>
            </control>
          </mc:Choice>
        </mc:AlternateContent>
        <mc:AlternateContent xmlns:mc="http://schemas.openxmlformats.org/markup-compatibility/2006">
          <mc:Choice Requires="x14">
            <control shapeId="7188" r:id="rId23" name="Check Box 20">
              <controlPr defaultSize="0" autoFill="0" autoLine="0" autoPict="0">
                <anchor moveWithCells="1">
                  <from>
                    <xdr:col>8</xdr:col>
                    <xdr:colOff>66675</xdr:colOff>
                    <xdr:row>53</xdr:row>
                    <xdr:rowOff>190500</xdr:rowOff>
                  </from>
                  <to>
                    <xdr:col>8</xdr:col>
                    <xdr:colOff>295275</xdr:colOff>
                    <xdr:row>54</xdr:row>
                    <xdr:rowOff>161925</xdr:rowOff>
                  </to>
                </anchor>
              </controlPr>
            </control>
          </mc:Choice>
        </mc:AlternateContent>
        <mc:AlternateContent xmlns:mc="http://schemas.openxmlformats.org/markup-compatibility/2006">
          <mc:Choice Requires="x14">
            <control shapeId="7189" r:id="rId24" name="Check Box 21">
              <controlPr defaultSize="0" autoFill="0" autoLine="0" autoPict="0">
                <anchor moveWithCells="1">
                  <from>
                    <xdr:col>5</xdr:col>
                    <xdr:colOff>66675</xdr:colOff>
                    <xdr:row>56</xdr:row>
                    <xdr:rowOff>0</xdr:rowOff>
                  </from>
                  <to>
                    <xdr:col>5</xdr:col>
                    <xdr:colOff>295275</xdr:colOff>
                    <xdr:row>56</xdr:row>
                    <xdr:rowOff>180975</xdr:rowOff>
                  </to>
                </anchor>
              </controlPr>
            </control>
          </mc:Choice>
        </mc:AlternateContent>
        <mc:AlternateContent xmlns:mc="http://schemas.openxmlformats.org/markup-compatibility/2006">
          <mc:Choice Requires="x14">
            <control shapeId="7190" r:id="rId25" name="Check Box 22">
              <controlPr defaultSize="0" autoFill="0" autoLine="0" autoPict="0">
                <anchor moveWithCells="1">
                  <from>
                    <xdr:col>9</xdr:col>
                    <xdr:colOff>66675</xdr:colOff>
                    <xdr:row>56</xdr:row>
                    <xdr:rowOff>0</xdr:rowOff>
                  </from>
                  <to>
                    <xdr:col>9</xdr:col>
                    <xdr:colOff>295275</xdr:colOff>
                    <xdr:row>56</xdr:row>
                    <xdr:rowOff>180975</xdr:rowOff>
                  </to>
                </anchor>
              </controlPr>
            </control>
          </mc:Choice>
        </mc:AlternateContent>
        <mc:AlternateContent xmlns:mc="http://schemas.openxmlformats.org/markup-compatibility/2006">
          <mc:Choice Requires="x14">
            <control shapeId="7191" r:id="rId26" name="Check Box 23">
              <controlPr defaultSize="0" autoFill="0" autoLine="0" autoPict="0">
                <anchor moveWithCells="1">
                  <from>
                    <xdr:col>5</xdr:col>
                    <xdr:colOff>66675</xdr:colOff>
                    <xdr:row>58</xdr:row>
                    <xdr:rowOff>0</xdr:rowOff>
                  </from>
                  <to>
                    <xdr:col>5</xdr:col>
                    <xdr:colOff>295275</xdr:colOff>
                    <xdr:row>58</xdr:row>
                    <xdr:rowOff>180975</xdr:rowOff>
                  </to>
                </anchor>
              </controlPr>
            </control>
          </mc:Choice>
        </mc:AlternateContent>
        <mc:AlternateContent xmlns:mc="http://schemas.openxmlformats.org/markup-compatibility/2006">
          <mc:Choice Requires="x14">
            <control shapeId="7192" r:id="rId27" name="Check Box 24">
              <controlPr defaultSize="0" autoFill="0" autoLine="0" autoPict="0">
                <anchor moveWithCells="1">
                  <from>
                    <xdr:col>9</xdr:col>
                    <xdr:colOff>66675</xdr:colOff>
                    <xdr:row>58</xdr:row>
                    <xdr:rowOff>0</xdr:rowOff>
                  </from>
                  <to>
                    <xdr:col>9</xdr:col>
                    <xdr:colOff>295275</xdr:colOff>
                    <xdr:row>58</xdr:row>
                    <xdr:rowOff>180975</xdr:rowOff>
                  </to>
                </anchor>
              </controlPr>
            </control>
          </mc:Choice>
        </mc:AlternateContent>
        <mc:AlternateContent xmlns:mc="http://schemas.openxmlformats.org/markup-compatibility/2006">
          <mc:Choice Requires="x14">
            <control shapeId="7193" r:id="rId28" name="Check Box 25">
              <controlPr defaultSize="0" autoFill="0" autoLine="0" autoPict="0">
                <anchor moveWithCells="1">
                  <from>
                    <xdr:col>5</xdr:col>
                    <xdr:colOff>66675</xdr:colOff>
                    <xdr:row>60</xdr:row>
                    <xdr:rowOff>0</xdr:rowOff>
                  </from>
                  <to>
                    <xdr:col>5</xdr:col>
                    <xdr:colOff>295275</xdr:colOff>
                    <xdr:row>60</xdr:row>
                    <xdr:rowOff>180975</xdr:rowOff>
                  </to>
                </anchor>
              </controlPr>
            </control>
          </mc:Choice>
        </mc:AlternateContent>
        <mc:AlternateContent xmlns:mc="http://schemas.openxmlformats.org/markup-compatibility/2006">
          <mc:Choice Requires="x14">
            <control shapeId="7194" r:id="rId29" name="Check Box 26">
              <controlPr defaultSize="0" autoFill="0" autoLine="0" autoPict="0">
                <anchor moveWithCells="1">
                  <from>
                    <xdr:col>5</xdr:col>
                    <xdr:colOff>66675</xdr:colOff>
                    <xdr:row>60</xdr:row>
                    <xdr:rowOff>0</xdr:rowOff>
                  </from>
                  <to>
                    <xdr:col>5</xdr:col>
                    <xdr:colOff>295275</xdr:colOff>
                    <xdr:row>60</xdr:row>
                    <xdr:rowOff>180975</xdr:rowOff>
                  </to>
                </anchor>
              </controlPr>
            </control>
          </mc:Choice>
        </mc:AlternateContent>
        <mc:AlternateContent xmlns:mc="http://schemas.openxmlformats.org/markup-compatibility/2006">
          <mc:Choice Requires="x14">
            <control shapeId="7195" r:id="rId30" name="Check Box 27">
              <controlPr defaultSize="0" autoFill="0" autoLine="0" autoPict="0">
                <anchor moveWithCells="1">
                  <from>
                    <xdr:col>5</xdr:col>
                    <xdr:colOff>66675</xdr:colOff>
                    <xdr:row>60</xdr:row>
                    <xdr:rowOff>0</xdr:rowOff>
                  </from>
                  <to>
                    <xdr:col>5</xdr:col>
                    <xdr:colOff>295275</xdr:colOff>
                    <xdr:row>60</xdr:row>
                    <xdr:rowOff>180975</xdr:rowOff>
                  </to>
                </anchor>
              </controlPr>
            </control>
          </mc:Choice>
        </mc:AlternateContent>
        <mc:AlternateContent xmlns:mc="http://schemas.openxmlformats.org/markup-compatibility/2006">
          <mc:Choice Requires="x14">
            <control shapeId="7196" r:id="rId31" name="Check Box 28">
              <controlPr defaultSize="0" autoFill="0" autoLine="0" autoPict="0">
                <anchor moveWithCells="1">
                  <from>
                    <xdr:col>5</xdr:col>
                    <xdr:colOff>66675</xdr:colOff>
                    <xdr:row>60</xdr:row>
                    <xdr:rowOff>0</xdr:rowOff>
                  </from>
                  <to>
                    <xdr:col>5</xdr:col>
                    <xdr:colOff>295275</xdr:colOff>
                    <xdr:row>60</xdr:row>
                    <xdr:rowOff>180975</xdr:rowOff>
                  </to>
                </anchor>
              </controlPr>
            </control>
          </mc:Choice>
        </mc:AlternateContent>
        <mc:AlternateContent xmlns:mc="http://schemas.openxmlformats.org/markup-compatibility/2006">
          <mc:Choice Requires="x14">
            <control shapeId="7197" r:id="rId32" name="Check Box 29">
              <controlPr defaultSize="0" autoFill="0" autoLine="0" autoPict="0">
                <anchor moveWithCells="1">
                  <from>
                    <xdr:col>5</xdr:col>
                    <xdr:colOff>66675</xdr:colOff>
                    <xdr:row>61</xdr:row>
                    <xdr:rowOff>0</xdr:rowOff>
                  </from>
                  <to>
                    <xdr:col>5</xdr:col>
                    <xdr:colOff>295275</xdr:colOff>
                    <xdr:row>61</xdr:row>
                    <xdr:rowOff>180975</xdr:rowOff>
                  </to>
                </anchor>
              </controlPr>
            </control>
          </mc:Choice>
        </mc:AlternateContent>
        <mc:AlternateContent xmlns:mc="http://schemas.openxmlformats.org/markup-compatibility/2006">
          <mc:Choice Requires="x14">
            <control shapeId="7198" r:id="rId33" name="Check Box 30">
              <controlPr defaultSize="0" autoFill="0" autoLine="0" autoPict="0">
                <anchor moveWithCells="1">
                  <from>
                    <xdr:col>5</xdr:col>
                    <xdr:colOff>66675</xdr:colOff>
                    <xdr:row>62</xdr:row>
                    <xdr:rowOff>0</xdr:rowOff>
                  </from>
                  <to>
                    <xdr:col>5</xdr:col>
                    <xdr:colOff>295275</xdr:colOff>
                    <xdr:row>62</xdr:row>
                    <xdr:rowOff>180975</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197"/>
  <sheetViews>
    <sheetView topLeftCell="A150" workbookViewId="0">
      <selection activeCell="Q165" sqref="Q165"/>
    </sheetView>
  </sheetViews>
  <sheetFormatPr defaultRowHeight="15" x14ac:dyDescent="0.25"/>
  <cols>
    <col min="1" max="1" width="1.7109375" style="4" customWidth="1"/>
    <col min="2" max="3" width="5.7109375" style="4" customWidth="1"/>
    <col min="4" max="4" width="9.140625" style="4"/>
    <col min="5" max="5" width="5.7109375" style="4" customWidth="1"/>
    <col min="6" max="6" width="6" style="4" customWidth="1"/>
    <col min="7" max="8" width="5.7109375" style="4" customWidth="1"/>
    <col min="9" max="10" width="9.140625" style="4"/>
    <col min="11" max="11" width="7" style="4" customWidth="1"/>
    <col min="12" max="13" width="5.7109375" style="4" customWidth="1"/>
    <col min="14" max="14" width="9.140625" style="4"/>
    <col min="15" max="15" width="5.7109375" style="4" customWidth="1"/>
    <col min="16" max="16384" width="9.140625" style="4"/>
  </cols>
  <sheetData>
    <row r="1" spans="2:14" ht="6.75" customHeight="1" x14ac:dyDescent="0.25"/>
    <row r="2" spans="2:14" ht="21" customHeight="1" x14ac:dyDescent="0.25">
      <c r="B2" s="429" t="s">
        <v>14</v>
      </c>
      <c r="C2" s="429"/>
      <c r="D2" s="429"/>
      <c r="E2" s="429"/>
      <c r="F2" s="429"/>
      <c r="G2" s="429"/>
      <c r="H2" s="429"/>
      <c r="I2" s="429"/>
      <c r="J2" s="429"/>
      <c r="K2" s="429"/>
      <c r="L2" s="429"/>
      <c r="M2" s="429"/>
      <c r="N2" s="429"/>
    </row>
    <row r="3" spans="2:14" ht="18.75" customHeight="1" x14ac:dyDescent="0.25">
      <c r="B3" s="430" t="s">
        <v>316</v>
      </c>
      <c r="C3" s="430"/>
      <c r="D3" s="430"/>
      <c r="E3" s="430"/>
      <c r="F3" s="430"/>
      <c r="G3" s="430"/>
      <c r="H3" s="430"/>
      <c r="I3" s="430"/>
      <c r="J3" s="430"/>
      <c r="K3" s="430"/>
      <c r="L3" s="430"/>
      <c r="M3" s="430"/>
      <c r="N3" s="430"/>
    </row>
    <row r="4" spans="2:14" x14ac:dyDescent="0.25">
      <c r="B4" s="431" t="s">
        <v>317</v>
      </c>
      <c r="C4" s="432"/>
      <c r="D4" s="432"/>
      <c r="E4" s="432"/>
      <c r="F4" s="432"/>
      <c r="G4" s="432"/>
      <c r="H4" s="432"/>
      <c r="I4" s="432"/>
      <c r="J4" s="432"/>
      <c r="K4" s="432"/>
      <c r="L4" s="432"/>
      <c r="M4" s="432"/>
      <c r="N4" s="433"/>
    </row>
    <row r="5" spans="2:14" x14ac:dyDescent="0.25">
      <c r="B5" s="575" t="s">
        <v>183</v>
      </c>
      <c r="C5" s="575"/>
      <c r="D5" s="575"/>
      <c r="E5" s="575"/>
      <c r="F5" s="575"/>
      <c r="G5" s="575"/>
      <c r="H5" s="575"/>
      <c r="I5" s="575"/>
      <c r="J5" s="575"/>
      <c r="K5" s="575"/>
      <c r="L5" s="575"/>
      <c r="M5" s="575"/>
      <c r="N5" s="575"/>
    </row>
    <row r="6" spans="2:14" x14ac:dyDescent="0.25">
      <c r="B6" s="575" t="s">
        <v>318</v>
      </c>
      <c r="C6" s="575"/>
      <c r="D6" s="575"/>
      <c r="E6" s="575"/>
      <c r="F6" s="575"/>
      <c r="G6" s="575"/>
      <c r="H6" s="575"/>
      <c r="I6" s="575"/>
      <c r="J6" s="575"/>
      <c r="K6" s="575"/>
      <c r="L6" s="575"/>
      <c r="M6" s="575"/>
      <c r="N6" s="575"/>
    </row>
    <row r="7" spans="2:14" ht="4.5" customHeight="1" x14ac:dyDescent="0.25">
      <c r="B7" s="16"/>
      <c r="C7" s="16"/>
      <c r="D7" s="16"/>
      <c r="E7" s="16"/>
      <c r="F7" s="16"/>
      <c r="G7" s="16"/>
      <c r="H7" s="16"/>
      <c r="I7" s="16"/>
      <c r="J7" s="16"/>
      <c r="K7" s="16"/>
      <c r="L7" s="16"/>
      <c r="M7" s="16"/>
      <c r="N7" s="16"/>
    </row>
    <row r="8" spans="2:14" ht="15.75" customHeight="1" x14ac:dyDescent="0.25">
      <c r="B8" s="72" t="s">
        <v>55</v>
      </c>
      <c r="C8" s="73"/>
      <c r="D8" s="73"/>
      <c r="E8" s="73"/>
      <c r="F8" s="73"/>
      <c r="G8" s="16"/>
      <c r="H8" s="16"/>
      <c r="I8" s="72" t="s">
        <v>60</v>
      </c>
      <c r="J8" s="73"/>
      <c r="K8" s="73"/>
      <c r="L8" s="73"/>
      <c r="M8" s="73"/>
      <c r="N8" s="16"/>
    </row>
    <row r="9" spans="2:14" s="17" customFormat="1" ht="12.75" x14ac:dyDescent="0.25">
      <c r="B9" s="151"/>
      <c r="C9" s="17" t="s">
        <v>56</v>
      </c>
      <c r="E9" s="151"/>
      <c r="F9" s="17" t="s">
        <v>57</v>
      </c>
      <c r="I9" s="151"/>
      <c r="J9" s="17" t="s">
        <v>12</v>
      </c>
      <c r="L9" s="151"/>
      <c r="M9" s="17" t="s">
        <v>13</v>
      </c>
    </row>
    <row r="10" spans="2:14" x14ac:dyDescent="0.25">
      <c r="B10" s="151"/>
      <c r="C10" s="17" t="s">
        <v>181</v>
      </c>
      <c r="I10" s="151"/>
      <c r="J10" s="17" t="s">
        <v>58</v>
      </c>
      <c r="K10" s="17"/>
      <c r="L10" s="151"/>
      <c r="M10" s="17" t="s">
        <v>59</v>
      </c>
      <c r="N10" s="17"/>
    </row>
    <row r="11" spans="2:14" ht="4.5" customHeight="1" x14ac:dyDescent="0.25"/>
    <row r="12" spans="2:14" ht="15.75" x14ac:dyDescent="0.25">
      <c r="B12" s="72" t="s">
        <v>61</v>
      </c>
      <c r="C12" s="73"/>
      <c r="D12" s="73"/>
      <c r="E12" s="71"/>
      <c r="F12" s="71"/>
    </row>
    <row r="13" spans="2:14" x14ac:dyDescent="0.25">
      <c r="B13" s="9" t="s">
        <v>62</v>
      </c>
    </row>
    <row r="14" spans="2:14" x14ac:dyDescent="0.25">
      <c r="B14" s="4" t="s">
        <v>63</v>
      </c>
    </row>
    <row r="15" spans="2:14" ht="5.25" customHeight="1" x14ac:dyDescent="0.25"/>
    <row r="16" spans="2:14" x14ac:dyDescent="0.25">
      <c r="B16" s="435" t="s">
        <v>64</v>
      </c>
      <c r="C16" s="435"/>
      <c r="D16" s="435"/>
      <c r="E16" s="435"/>
      <c r="F16" s="435"/>
      <c r="G16" s="435"/>
      <c r="H16" s="435"/>
      <c r="I16" s="435"/>
      <c r="J16" s="435"/>
      <c r="K16" s="435"/>
      <c r="L16" s="435"/>
      <c r="M16" s="435"/>
      <c r="N16" s="435"/>
    </row>
    <row r="17" spans="2:14" x14ac:dyDescent="0.25">
      <c r="B17" s="439" t="s">
        <v>65</v>
      </c>
      <c r="C17" s="440"/>
      <c r="D17" s="441"/>
      <c r="E17" s="439" t="s">
        <v>67</v>
      </c>
      <c r="F17" s="440"/>
      <c r="G17" s="440"/>
      <c r="H17" s="441"/>
      <c r="I17" s="436" t="s">
        <v>68</v>
      </c>
      <c r="J17" s="437"/>
      <c r="K17" s="438"/>
      <c r="L17" s="436" t="s">
        <v>69</v>
      </c>
      <c r="M17" s="437"/>
      <c r="N17" s="438"/>
    </row>
    <row r="18" spans="2:14" x14ac:dyDescent="0.25">
      <c r="B18" s="397" t="s">
        <v>66</v>
      </c>
      <c r="C18" s="398"/>
      <c r="D18" s="399"/>
      <c r="E18" s="400" t="s">
        <v>319</v>
      </c>
      <c r="F18" s="401"/>
      <c r="G18" s="401"/>
      <c r="H18" s="402"/>
      <c r="I18" s="379" t="s">
        <v>5</v>
      </c>
      <c r="J18" s="380"/>
      <c r="K18" s="381"/>
      <c r="L18" s="379" t="s">
        <v>5</v>
      </c>
      <c r="M18" s="380"/>
      <c r="N18" s="381"/>
    </row>
    <row r="19" spans="2:14" x14ac:dyDescent="0.25">
      <c r="B19" s="397" t="s">
        <v>198</v>
      </c>
      <c r="C19" s="398"/>
      <c r="D19" s="399"/>
      <c r="E19" s="400" t="s">
        <v>320</v>
      </c>
      <c r="F19" s="401"/>
      <c r="G19" s="401"/>
      <c r="H19" s="402"/>
      <c r="I19" s="379" t="s">
        <v>321</v>
      </c>
      <c r="J19" s="380"/>
      <c r="K19" s="381"/>
      <c r="L19" s="379" t="s">
        <v>5</v>
      </c>
      <c r="M19" s="380"/>
      <c r="N19" s="381"/>
    </row>
    <row r="20" spans="2:14" x14ac:dyDescent="0.25">
      <c r="B20" s="397" t="s">
        <v>70</v>
      </c>
      <c r="C20" s="398"/>
      <c r="D20" s="399"/>
      <c r="E20" s="400" t="s">
        <v>322</v>
      </c>
      <c r="F20" s="401"/>
      <c r="G20" s="401"/>
      <c r="H20" s="402"/>
      <c r="I20" s="379" t="s">
        <v>323</v>
      </c>
      <c r="J20" s="380"/>
      <c r="K20" s="381"/>
      <c r="L20" s="379" t="s">
        <v>184</v>
      </c>
      <c r="M20" s="380"/>
      <c r="N20" s="381"/>
    </row>
    <row r="21" spans="2:14" x14ac:dyDescent="0.25">
      <c r="B21" s="397" t="s">
        <v>196</v>
      </c>
      <c r="C21" s="398"/>
      <c r="D21" s="399"/>
      <c r="E21" s="400" t="s">
        <v>324</v>
      </c>
      <c r="F21" s="401"/>
      <c r="G21" s="401"/>
      <c r="H21" s="402"/>
      <c r="I21" s="379" t="s">
        <v>325</v>
      </c>
      <c r="J21" s="380"/>
      <c r="K21" s="381"/>
      <c r="L21" s="379" t="s">
        <v>184</v>
      </c>
      <c r="M21" s="380"/>
      <c r="N21" s="381"/>
    </row>
    <row r="22" spans="2:14" ht="6.75" customHeight="1" thickBot="1" x14ac:dyDescent="0.3">
      <c r="B22" s="74"/>
      <c r="C22" s="74"/>
      <c r="D22" s="74"/>
      <c r="E22" s="75"/>
      <c r="F22" s="75"/>
      <c r="G22" s="75"/>
      <c r="H22" s="75"/>
      <c r="I22" s="74"/>
      <c r="J22" s="74"/>
      <c r="K22" s="74"/>
      <c r="L22" s="74"/>
      <c r="M22" s="74"/>
      <c r="N22" s="74"/>
    </row>
    <row r="23" spans="2:14" x14ac:dyDescent="0.25">
      <c r="B23" s="85" t="s">
        <v>71</v>
      </c>
      <c r="C23" s="86"/>
      <c r="D23" s="87"/>
      <c r="E23" s="87"/>
      <c r="F23" s="87"/>
      <c r="G23" s="87"/>
      <c r="H23" s="87"/>
      <c r="I23" s="87"/>
      <c r="J23" s="87"/>
      <c r="K23" s="87"/>
      <c r="L23" s="87"/>
      <c r="M23" s="87"/>
      <c r="N23" s="88"/>
    </row>
    <row r="24" spans="2:14" x14ac:dyDescent="0.25">
      <c r="B24" s="89" t="s">
        <v>72</v>
      </c>
      <c r="C24" s="76"/>
      <c r="D24" s="76"/>
      <c r="E24" s="76"/>
      <c r="F24" s="76"/>
      <c r="G24" s="76"/>
      <c r="H24" s="76"/>
      <c r="I24" s="76"/>
      <c r="J24" s="76"/>
      <c r="K24" s="76"/>
      <c r="L24" s="66"/>
      <c r="M24" s="66"/>
      <c r="N24" s="90"/>
    </row>
    <row r="25" spans="2:14" ht="6" customHeight="1" thickBot="1" x14ac:dyDescent="0.3">
      <c r="B25" s="91"/>
      <c r="C25" s="92"/>
      <c r="D25" s="92"/>
      <c r="E25" s="92"/>
      <c r="F25" s="92"/>
      <c r="G25" s="92"/>
      <c r="H25" s="92"/>
      <c r="I25" s="92"/>
      <c r="J25" s="92"/>
      <c r="K25" s="92"/>
      <c r="L25" s="92"/>
      <c r="M25" s="92"/>
      <c r="N25" s="93"/>
    </row>
    <row r="26" spans="2:14" ht="6" customHeight="1" x14ac:dyDescent="0.25"/>
    <row r="27" spans="2:14" x14ac:dyDescent="0.25">
      <c r="B27" s="4" t="s">
        <v>74</v>
      </c>
    </row>
    <row r="28" spans="2:14" x14ac:dyDescent="0.25">
      <c r="B28" s="4" t="s">
        <v>75</v>
      </c>
      <c r="E28" s="151"/>
    </row>
    <row r="29" spans="2:14" ht="15.75" thickBot="1" x14ac:dyDescent="0.3">
      <c r="B29" s="4" t="s">
        <v>76</v>
      </c>
      <c r="E29" s="151"/>
    </row>
    <row r="30" spans="2:14" x14ac:dyDescent="0.25">
      <c r="B30" s="85" t="s">
        <v>71</v>
      </c>
      <c r="C30" s="86"/>
      <c r="D30" s="87"/>
      <c r="E30" s="87"/>
      <c r="F30" s="87"/>
      <c r="G30" s="87"/>
      <c r="H30" s="87"/>
      <c r="I30" s="87"/>
      <c r="J30" s="87"/>
      <c r="K30" s="87"/>
      <c r="L30" s="87"/>
      <c r="M30" s="87"/>
      <c r="N30" s="88"/>
    </row>
    <row r="31" spans="2:14" x14ac:dyDescent="0.25">
      <c r="B31" s="89" t="s">
        <v>185</v>
      </c>
      <c r="C31" s="76"/>
      <c r="D31" s="76"/>
      <c r="E31" s="76"/>
      <c r="F31" s="76"/>
      <c r="G31" s="76"/>
      <c r="H31" s="76"/>
      <c r="I31" s="76"/>
      <c r="J31" s="76"/>
      <c r="K31" s="76"/>
      <c r="L31" s="66"/>
      <c r="M31" s="66"/>
      <c r="N31" s="90"/>
    </row>
    <row r="32" spans="2:14" ht="5.25" customHeight="1" thickBot="1" x14ac:dyDescent="0.3">
      <c r="B32" s="91"/>
      <c r="C32" s="92"/>
      <c r="D32" s="92"/>
      <c r="E32" s="92"/>
      <c r="F32" s="92"/>
      <c r="G32" s="92"/>
      <c r="H32" s="92"/>
      <c r="I32" s="92"/>
      <c r="J32" s="92"/>
      <c r="K32" s="92"/>
      <c r="L32" s="92"/>
      <c r="M32" s="92"/>
      <c r="N32" s="93"/>
    </row>
    <row r="33" spans="2:14" ht="9" customHeight="1" x14ac:dyDescent="0.25"/>
    <row r="34" spans="2:14" ht="16.5" thickBot="1" x14ac:dyDescent="0.3">
      <c r="B34" s="72" t="s">
        <v>73</v>
      </c>
      <c r="C34" s="73"/>
      <c r="D34" s="73"/>
      <c r="E34" s="77"/>
    </row>
    <row r="35" spans="2:14" x14ac:dyDescent="0.25">
      <c r="B35" s="80" t="s">
        <v>77</v>
      </c>
      <c r="C35" s="55"/>
      <c r="D35" s="55"/>
      <c r="E35" s="55"/>
      <c r="F35" s="55"/>
      <c r="G35" s="152"/>
      <c r="H35" s="155" t="s">
        <v>82</v>
      </c>
      <c r="I35" s="55"/>
      <c r="J35" s="152"/>
      <c r="K35" s="155" t="s">
        <v>83</v>
      </c>
      <c r="L35" s="55"/>
      <c r="M35" s="55"/>
      <c r="N35" s="95"/>
    </row>
    <row r="36" spans="2:14" ht="5.0999999999999996" customHeight="1" x14ac:dyDescent="0.25">
      <c r="B36" s="83"/>
      <c r="C36" s="77"/>
      <c r="D36" s="77"/>
      <c r="E36" s="77"/>
      <c r="F36" s="77"/>
      <c r="G36" s="78"/>
      <c r="H36" s="79"/>
      <c r="I36" s="77"/>
      <c r="J36" s="78"/>
      <c r="K36" s="79"/>
      <c r="L36" s="77"/>
      <c r="M36" s="77"/>
      <c r="N36" s="84"/>
    </row>
    <row r="37" spans="2:14" x14ac:dyDescent="0.25">
      <c r="B37" s="81" t="s">
        <v>78</v>
      </c>
      <c r="G37" s="151"/>
      <c r="H37" s="4" t="s">
        <v>84</v>
      </c>
      <c r="K37" s="151"/>
      <c r="L37" s="4" t="s">
        <v>85</v>
      </c>
      <c r="N37" s="82"/>
    </row>
    <row r="38" spans="2:14" ht="5.0999999999999996" customHeight="1" x14ac:dyDescent="0.25">
      <c r="B38" s="83"/>
      <c r="C38" s="77"/>
      <c r="D38" s="77"/>
      <c r="E38" s="77"/>
      <c r="F38" s="77"/>
      <c r="G38" s="78"/>
      <c r="H38" s="79"/>
      <c r="I38" s="77"/>
      <c r="J38" s="78"/>
      <c r="K38" s="79"/>
      <c r="L38" s="77"/>
      <c r="M38" s="77"/>
      <c r="N38" s="84"/>
    </row>
    <row r="39" spans="2:14" x14ac:dyDescent="0.25">
      <c r="B39" s="81" t="s">
        <v>79</v>
      </c>
      <c r="G39" s="151"/>
      <c r="H39" s="4" t="s">
        <v>86</v>
      </c>
      <c r="N39" s="82"/>
    </row>
    <row r="40" spans="2:14" x14ac:dyDescent="0.25">
      <c r="B40" s="81"/>
      <c r="G40" s="151"/>
      <c r="H40" s="4" t="s">
        <v>87</v>
      </c>
      <c r="N40" s="82"/>
    </row>
    <row r="41" spans="2:14" ht="5.0999999999999996" customHeight="1" x14ac:dyDescent="0.25">
      <c r="B41" s="83"/>
      <c r="C41" s="77"/>
      <c r="D41" s="77"/>
      <c r="E41" s="77"/>
      <c r="F41" s="77"/>
      <c r="G41" s="78"/>
      <c r="H41" s="79"/>
      <c r="I41" s="77"/>
      <c r="J41" s="78"/>
      <c r="K41" s="79"/>
      <c r="L41" s="77"/>
      <c r="M41" s="77"/>
      <c r="N41" s="84"/>
    </row>
    <row r="42" spans="2:14" x14ac:dyDescent="0.25">
      <c r="B42" s="81" t="s">
        <v>80</v>
      </c>
      <c r="G42" s="151"/>
      <c r="H42" s="4" t="s">
        <v>88</v>
      </c>
      <c r="J42" s="17"/>
      <c r="N42" s="82"/>
    </row>
    <row r="43" spans="2:14" x14ac:dyDescent="0.25">
      <c r="B43" s="81"/>
      <c r="G43" s="151"/>
      <c r="H43" s="4" t="s">
        <v>89</v>
      </c>
      <c r="N43" s="82"/>
    </row>
    <row r="44" spans="2:14" x14ac:dyDescent="0.25">
      <c r="B44" s="81"/>
      <c r="G44" s="151"/>
      <c r="H44" s="4" t="s">
        <v>90</v>
      </c>
      <c r="N44" s="82"/>
    </row>
    <row r="45" spans="2:14" ht="15.75" thickBot="1" x14ac:dyDescent="0.3">
      <c r="B45" s="403" t="s">
        <v>91</v>
      </c>
      <c r="C45" s="404"/>
      <c r="D45" s="404"/>
      <c r="E45" s="404"/>
      <c r="F45" s="404"/>
      <c r="G45" s="404"/>
      <c r="H45" s="404"/>
      <c r="I45" s="404"/>
      <c r="J45" s="404"/>
      <c r="K45" s="404"/>
      <c r="L45" s="404"/>
      <c r="M45" s="404"/>
      <c r="N45" s="405"/>
    </row>
    <row r="46" spans="2:14" x14ac:dyDescent="0.25">
      <c r="B46" s="382" t="s">
        <v>326</v>
      </c>
      <c r="C46" s="383"/>
      <c r="D46" s="383"/>
      <c r="E46" s="383"/>
      <c r="F46" s="383"/>
      <c r="G46" s="383"/>
      <c r="H46" s="383"/>
      <c r="I46" s="383"/>
      <c r="J46" s="383"/>
      <c r="K46" s="383"/>
      <c r="L46" s="383"/>
      <c r="M46" s="383"/>
      <c r="N46" s="384"/>
    </row>
    <row r="47" spans="2:14" ht="11.25" customHeight="1" x14ac:dyDescent="0.25">
      <c r="B47" s="385"/>
      <c r="C47" s="386"/>
      <c r="D47" s="386"/>
      <c r="E47" s="386"/>
      <c r="F47" s="386"/>
      <c r="G47" s="386"/>
      <c r="H47" s="386"/>
      <c r="I47" s="386"/>
      <c r="J47" s="386"/>
      <c r="K47" s="386"/>
      <c r="L47" s="386"/>
      <c r="M47" s="386"/>
      <c r="N47" s="387"/>
    </row>
    <row r="48" spans="2:14" ht="11.25" hidden="1" customHeight="1" x14ac:dyDescent="0.25">
      <c r="B48" s="385"/>
      <c r="C48" s="386"/>
      <c r="D48" s="386"/>
      <c r="E48" s="386"/>
      <c r="F48" s="386"/>
      <c r="G48" s="386"/>
      <c r="H48" s="386"/>
      <c r="I48" s="386"/>
      <c r="J48" s="386"/>
      <c r="K48" s="386"/>
      <c r="L48" s="386"/>
      <c r="M48" s="386"/>
      <c r="N48" s="387"/>
    </row>
    <row r="49" spans="2:14" ht="6.75" hidden="1" customHeight="1" x14ac:dyDescent="0.25">
      <c r="B49" s="385"/>
      <c r="C49" s="386"/>
      <c r="D49" s="386"/>
      <c r="E49" s="386"/>
      <c r="F49" s="386"/>
      <c r="G49" s="386"/>
      <c r="H49" s="386"/>
      <c r="I49" s="386"/>
      <c r="J49" s="386"/>
      <c r="K49" s="386"/>
      <c r="L49" s="386"/>
      <c r="M49" s="386"/>
      <c r="N49" s="387"/>
    </row>
    <row r="50" spans="2:14" hidden="1" x14ac:dyDescent="0.25">
      <c r="B50" s="385"/>
      <c r="C50" s="386"/>
      <c r="D50" s="386"/>
      <c r="E50" s="386"/>
      <c r="F50" s="386"/>
      <c r="G50" s="386"/>
      <c r="H50" s="386"/>
      <c r="I50" s="386"/>
      <c r="J50" s="386"/>
      <c r="K50" s="386"/>
      <c r="L50" s="386"/>
      <c r="M50" s="386"/>
      <c r="N50" s="387"/>
    </row>
    <row r="51" spans="2:14" ht="1.5" customHeight="1" x14ac:dyDescent="0.25">
      <c r="B51" s="385"/>
      <c r="C51" s="386"/>
      <c r="D51" s="386"/>
      <c r="E51" s="386"/>
      <c r="F51" s="386"/>
      <c r="G51" s="386"/>
      <c r="H51" s="386"/>
      <c r="I51" s="386"/>
      <c r="J51" s="386"/>
      <c r="K51" s="386"/>
      <c r="L51" s="386"/>
      <c r="M51" s="386"/>
      <c r="N51" s="387"/>
    </row>
    <row r="52" spans="2:14" ht="1.5" customHeight="1" thickBot="1" x14ac:dyDescent="0.3">
      <c r="B52" s="388"/>
      <c r="C52" s="389"/>
      <c r="D52" s="389"/>
      <c r="E52" s="389"/>
      <c r="F52" s="389"/>
      <c r="G52" s="389"/>
      <c r="H52" s="389"/>
      <c r="I52" s="389"/>
      <c r="J52" s="389"/>
      <c r="K52" s="389"/>
      <c r="L52" s="389"/>
      <c r="M52" s="389"/>
      <c r="N52" s="390"/>
    </row>
    <row r="53" spans="2:14" ht="8.25" customHeight="1" x14ac:dyDescent="0.25"/>
    <row r="54" spans="2:14" ht="16.5" thickBot="1" x14ac:dyDescent="0.3">
      <c r="B54" s="72" t="s">
        <v>92</v>
      </c>
      <c r="C54" s="73"/>
      <c r="D54" s="73"/>
    </row>
    <row r="55" spans="2:14" x14ac:dyDescent="0.25">
      <c r="B55" s="80" t="s">
        <v>93</v>
      </c>
      <c r="C55" s="55"/>
      <c r="D55" s="55"/>
      <c r="E55" s="55"/>
      <c r="F55" s="152"/>
      <c r="G55" s="55" t="s">
        <v>94</v>
      </c>
      <c r="H55" s="55"/>
      <c r="I55" s="152"/>
      <c r="J55" s="55" t="s">
        <v>230</v>
      </c>
      <c r="K55" s="55"/>
      <c r="L55" s="55"/>
      <c r="M55" s="55"/>
      <c r="N55" s="95"/>
    </row>
    <row r="56" spans="2:14" ht="5.0999999999999996" customHeight="1" x14ac:dyDescent="0.25">
      <c r="B56" s="96"/>
      <c r="C56" s="23"/>
      <c r="D56" s="23"/>
      <c r="E56" s="23"/>
      <c r="F56" s="97"/>
      <c r="G56" s="23"/>
      <c r="H56" s="23"/>
      <c r="I56" s="97"/>
      <c r="J56" s="23"/>
      <c r="K56" s="23"/>
      <c r="L56" s="23"/>
      <c r="M56" s="23"/>
      <c r="N56" s="98"/>
    </row>
    <row r="57" spans="2:14" x14ac:dyDescent="0.25">
      <c r="B57" s="81" t="s">
        <v>96</v>
      </c>
      <c r="F57" s="151"/>
      <c r="G57" s="4" t="s">
        <v>97</v>
      </c>
      <c r="J57" s="151"/>
      <c r="K57" s="4" t="s">
        <v>98</v>
      </c>
      <c r="N57" s="82"/>
    </row>
    <row r="58" spans="2:14" ht="5.0999999999999996" customHeight="1" x14ac:dyDescent="0.25">
      <c r="B58" s="96"/>
      <c r="C58" s="23"/>
      <c r="D58" s="23"/>
      <c r="E58" s="23"/>
      <c r="F58" s="97"/>
      <c r="G58" s="23"/>
      <c r="H58" s="23"/>
      <c r="I58" s="97"/>
      <c r="J58" s="23"/>
      <c r="K58" s="23"/>
      <c r="L58" s="23"/>
      <c r="M58" s="23"/>
      <c r="N58" s="98"/>
    </row>
    <row r="59" spans="2:14" x14ac:dyDescent="0.25">
      <c r="B59" s="81" t="s">
        <v>99</v>
      </c>
      <c r="F59" s="151"/>
      <c r="G59" s="4" t="s">
        <v>100</v>
      </c>
      <c r="J59" s="151"/>
      <c r="K59" s="4" t="s">
        <v>101</v>
      </c>
      <c r="N59" s="82"/>
    </row>
    <row r="60" spans="2:14" ht="5.0999999999999996" customHeight="1" x14ac:dyDescent="0.25">
      <c r="B60" s="96"/>
      <c r="C60" s="23"/>
      <c r="D60" s="23"/>
      <c r="E60" s="23"/>
      <c r="F60" s="97"/>
      <c r="G60" s="23"/>
      <c r="H60" s="23"/>
      <c r="I60" s="97"/>
      <c r="J60" s="23"/>
      <c r="K60" s="23"/>
      <c r="L60" s="23"/>
      <c r="M60" s="23"/>
      <c r="N60" s="98"/>
    </row>
    <row r="61" spans="2:14" x14ac:dyDescent="0.25">
      <c r="B61" s="81" t="s">
        <v>102</v>
      </c>
      <c r="F61" s="151"/>
      <c r="G61" s="4" t="s">
        <v>104</v>
      </c>
      <c r="N61" s="82"/>
    </row>
    <row r="62" spans="2:14" x14ac:dyDescent="0.25">
      <c r="B62" s="81" t="s">
        <v>103</v>
      </c>
      <c r="F62" s="151"/>
      <c r="G62" s="4" t="s">
        <v>105</v>
      </c>
      <c r="N62" s="82"/>
    </row>
    <row r="63" spans="2:14" x14ac:dyDescent="0.25">
      <c r="B63" s="81"/>
      <c r="F63" s="151"/>
      <c r="G63" s="4" t="s">
        <v>106</v>
      </c>
      <c r="N63" s="82"/>
    </row>
    <row r="64" spans="2:14" ht="15.75" thickBot="1" x14ac:dyDescent="0.3">
      <c r="B64" s="403" t="s">
        <v>91</v>
      </c>
      <c r="C64" s="404"/>
      <c r="D64" s="404"/>
      <c r="E64" s="404"/>
      <c r="F64" s="404"/>
      <c r="G64" s="404"/>
      <c r="H64" s="404"/>
      <c r="I64" s="404"/>
      <c r="J64" s="404"/>
      <c r="K64" s="404"/>
      <c r="L64" s="404"/>
      <c r="M64" s="404"/>
      <c r="N64" s="405"/>
    </row>
    <row r="65" spans="2:14" x14ac:dyDescent="0.25">
      <c r="B65" s="382" t="s">
        <v>343</v>
      </c>
      <c r="C65" s="383"/>
      <c r="D65" s="383"/>
      <c r="E65" s="383"/>
      <c r="F65" s="383"/>
      <c r="G65" s="383"/>
      <c r="H65" s="383"/>
      <c r="I65" s="383"/>
      <c r="J65" s="383"/>
      <c r="K65" s="383"/>
      <c r="L65" s="383"/>
      <c r="M65" s="383"/>
      <c r="N65" s="384"/>
    </row>
    <row r="66" spans="2:14" x14ac:dyDescent="0.25">
      <c r="B66" s="385"/>
      <c r="C66" s="386"/>
      <c r="D66" s="386"/>
      <c r="E66" s="386"/>
      <c r="F66" s="386"/>
      <c r="G66" s="386"/>
      <c r="H66" s="386"/>
      <c r="I66" s="386"/>
      <c r="J66" s="386"/>
      <c r="K66" s="386"/>
      <c r="L66" s="386"/>
      <c r="M66" s="386"/>
      <c r="N66" s="387"/>
    </row>
    <row r="67" spans="2:14" x14ac:dyDescent="0.25">
      <c r="B67" s="385"/>
      <c r="C67" s="386"/>
      <c r="D67" s="386"/>
      <c r="E67" s="386"/>
      <c r="F67" s="386"/>
      <c r="G67" s="386"/>
      <c r="H67" s="386"/>
      <c r="I67" s="386"/>
      <c r="J67" s="386"/>
      <c r="K67" s="386"/>
      <c r="L67" s="386"/>
      <c r="M67" s="386"/>
      <c r="N67" s="387"/>
    </row>
    <row r="68" spans="2:14" x14ac:dyDescent="0.25">
      <c r="B68" s="385"/>
      <c r="C68" s="386"/>
      <c r="D68" s="386"/>
      <c r="E68" s="386"/>
      <c r="F68" s="386"/>
      <c r="G68" s="386"/>
      <c r="H68" s="386"/>
      <c r="I68" s="386"/>
      <c r="J68" s="386"/>
      <c r="K68" s="386"/>
      <c r="L68" s="386"/>
      <c r="M68" s="386"/>
      <c r="N68" s="387"/>
    </row>
    <row r="69" spans="2:14" ht="3" customHeight="1" x14ac:dyDescent="0.25">
      <c r="B69" s="385"/>
      <c r="C69" s="386"/>
      <c r="D69" s="386"/>
      <c r="E69" s="386"/>
      <c r="F69" s="386"/>
      <c r="G69" s="386"/>
      <c r="H69" s="386"/>
      <c r="I69" s="386"/>
      <c r="J69" s="386"/>
      <c r="K69" s="386"/>
      <c r="L69" s="386"/>
      <c r="M69" s="386"/>
      <c r="N69" s="387"/>
    </row>
    <row r="70" spans="2:14" ht="13.5" customHeight="1" x14ac:dyDescent="0.25">
      <c r="B70" s="385"/>
      <c r="C70" s="386"/>
      <c r="D70" s="386"/>
      <c r="E70" s="386"/>
      <c r="F70" s="386"/>
      <c r="G70" s="386"/>
      <c r="H70" s="386"/>
      <c r="I70" s="386"/>
      <c r="J70" s="386"/>
      <c r="K70" s="386"/>
      <c r="L70" s="386"/>
      <c r="M70" s="386"/>
      <c r="N70" s="387"/>
    </row>
    <row r="71" spans="2:14" hidden="1" x14ac:dyDescent="0.25">
      <c r="B71" s="385"/>
      <c r="C71" s="386"/>
      <c r="D71" s="386"/>
      <c r="E71" s="386"/>
      <c r="F71" s="386"/>
      <c r="G71" s="386"/>
      <c r="H71" s="386"/>
      <c r="I71" s="386"/>
      <c r="J71" s="386"/>
      <c r="K71" s="386"/>
      <c r="L71" s="386"/>
      <c r="M71" s="386"/>
      <c r="N71" s="387"/>
    </row>
    <row r="72" spans="2:14" ht="36.75" customHeight="1" thickBot="1" x14ac:dyDescent="0.3">
      <c r="B72" s="388"/>
      <c r="C72" s="389"/>
      <c r="D72" s="389"/>
      <c r="E72" s="389"/>
      <c r="F72" s="389"/>
      <c r="G72" s="389"/>
      <c r="H72" s="389"/>
      <c r="I72" s="389"/>
      <c r="J72" s="389"/>
      <c r="K72" s="389"/>
      <c r="L72" s="389"/>
      <c r="M72" s="389"/>
      <c r="N72" s="390"/>
    </row>
    <row r="73" spans="2:14" ht="9.75" customHeight="1" x14ac:dyDescent="0.25"/>
    <row r="74" spans="2:14" ht="16.5" thickBot="1" x14ac:dyDescent="0.3">
      <c r="B74" s="99" t="s">
        <v>107</v>
      </c>
      <c r="C74" s="100"/>
      <c r="D74" s="100"/>
      <c r="E74" s="23"/>
      <c r="F74" s="23"/>
      <c r="G74" s="23"/>
      <c r="H74" s="23"/>
    </row>
    <row r="75" spans="2:14" ht="15.75" thickBot="1" x14ac:dyDescent="0.3">
      <c r="B75" s="391" t="s">
        <v>91</v>
      </c>
      <c r="C75" s="392"/>
      <c r="D75" s="392"/>
      <c r="E75" s="392"/>
      <c r="F75" s="392"/>
      <c r="G75" s="392"/>
      <c r="H75" s="392"/>
      <c r="I75" s="392"/>
      <c r="J75" s="392"/>
      <c r="K75" s="392"/>
      <c r="L75" s="392"/>
      <c r="M75" s="392"/>
      <c r="N75" s="393"/>
    </row>
    <row r="76" spans="2:14" x14ac:dyDescent="0.25">
      <c r="B76" s="382" t="s">
        <v>327</v>
      </c>
      <c r="C76" s="383"/>
      <c r="D76" s="383"/>
      <c r="E76" s="383"/>
      <c r="F76" s="383"/>
      <c r="G76" s="383"/>
      <c r="H76" s="383"/>
      <c r="I76" s="383"/>
      <c r="J76" s="383"/>
      <c r="K76" s="383"/>
      <c r="L76" s="383"/>
      <c r="M76" s="383"/>
      <c r="N76" s="384"/>
    </row>
    <row r="77" spans="2:14" ht="4.5" customHeight="1" x14ac:dyDescent="0.25">
      <c r="B77" s="385"/>
      <c r="C77" s="386"/>
      <c r="D77" s="386"/>
      <c r="E77" s="386"/>
      <c r="F77" s="386"/>
      <c r="G77" s="386"/>
      <c r="H77" s="386"/>
      <c r="I77" s="386"/>
      <c r="J77" s="386"/>
      <c r="K77" s="386"/>
      <c r="L77" s="386"/>
      <c r="M77" s="386"/>
      <c r="N77" s="387"/>
    </row>
    <row r="78" spans="2:14" ht="26.25" customHeight="1" thickBot="1" x14ac:dyDescent="0.3">
      <c r="B78" s="388"/>
      <c r="C78" s="389"/>
      <c r="D78" s="389"/>
      <c r="E78" s="389"/>
      <c r="F78" s="389"/>
      <c r="G78" s="389"/>
      <c r="H78" s="389"/>
      <c r="I78" s="389"/>
      <c r="J78" s="389"/>
      <c r="K78" s="389"/>
      <c r="L78" s="389"/>
      <c r="M78" s="389"/>
      <c r="N78" s="390"/>
    </row>
    <row r="79" spans="2:14" ht="13.5" customHeight="1" x14ac:dyDescent="0.25">
      <c r="B79" s="211"/>
      <c r="C79" s="211"/>
      <c r="D79" s="211"/>
      <c r="E79" s="211"/>
      <c r="F79" s="211"/>
      <c r="G79" s="211"/>
      <c r="H79" s="211"/>
      <c r="I79" s="211"/>
      <c r="J79" s="211"/>
      <c r="K79" s="211"/>
      <c r="L79" s="211"/>
      <c r="M79" s="211"/>
      <c r="N79" s="211"/>
    </row>
    <row r="80" spans="2:14" ht="13.5" customHeight="1" x14ac:dyDescent="0.25">
      <c r="B80" s="211"/>
      <c r="C80" s="211"/>
      <c r="D80" s="211"/>
      <c r="E80" s="211"/>
      <c r="F80" s="211"/>
      <c r="G80" s="211"/>
      <c r="H80" s="211"/>
      <c r="I80" s="211"/>
      <c r="J80" s="211"/>
      <c r="K80" s="211"/>
      <c r="L80" s="211"/>
      <c r="M80" s="211"/>
      <c r="N80" s="211"/>
    </row>
    <row r="81" spans="1:14" ht="13.5" customHeight="1" thickBot="1" x14ac:dyDescent="0.3">
      <c r="B81" s="211"/>
      <c r="C81" s="211"/>
      <c r="D81" s="211"/>
      <c r="E81" s="211"/>
      <c r="F81" s="211"/>
      <c r="G81" s="211"/>
      <c r="H81" s="211"/>
      <c r="I81" s="211"/>
      <c r="J81" s="211"/>
      <c r="K81" s="211"/>
      <c r="L81" s="211"/>
      <c r="M81" s="211"/>
      <c r="N81" s="211"/>
    </row>
    <row r="82" spans="1:14" ht="13.5" customHeight="1" x14ac:dyDescent="0.25">
      <c r="B82" s="406" t="s">
        <v>243</v>
      </c>
      <c r="C82" s="407"/>
      <c r="D82" s="407"/>
      <c r="E82" s="407"/>
      <c r="F82" s="407"/>
      <c r="G82" s="407"/>
      <c r="H82" s="407"/>
      <c r="I82" s="407"/>
      <c r="J82" s="407"/>
      <c r="K82" s="407"/>
      <c r="L82" s="407"/>
      <c r="M82" s="407"/>
      <c r="N82" s="408"/>
    </row>
    <row r="83" spans="1:14" ht="13.5" customHeight="1" x14ac:dyDescent="0.25">
      <c r="B83" s="409" t="s">
        <v>244</v>
      </c>
      <c r="C83" s="409"/>
      <c r="D83" s="409"/>
      <c r="E83" s="409"/>
      <c r="F83" s="409"/>
      <c r="G83" s="409"/>
      <c r="H83" s="409"/>
      <c r="I83" s="409" t="s">
        <v>245</v>
      </c>
      <c r="J83" s="409"/>
      <c r="K83" s="409"/>
      <c r="L83" s="409"/>
      <c r="M83" s="409"/>
      <c r="N83" s="409"/>
    </row>
    <row r="84" spans="1:14" ht="13.5" customHeight="1" x14ac:dyDescent="0.25">
      <c r="B84" s="409" t="s">
        <v>246</v>
      </c>
      <c r="C84" s="409"/>
      <c r="D84" s="409"/>
      <c r="E84" s="409" t="s">
        <v>247</v>
      </c>
      <c r="F84" s="409"/>
      <c r="G84" s="409"/>
      <c r="H84" s="409"/>
      <c r="I84" s="409" t="s">
        <v>246</v>
      </c>
      <c r="J84" s="409"/>
      <c r="K84" s="409" t="s">
        <v>247</v>
      </c>
      <c r="L84" s="409"/>
      <c r="M84" s="409"/>
      <c r="N84" s="409"/>
    </row>
    <row r="85" spans="1:14" ht="13.5" customHeight="1" x14ac:dyDescent="0.25">
      <c r="B85" s="409" t="s">
        <v>329</v>
      </c>
      <c r="C85" s="409"/>
      <c r="D85" s="409"/>
      <c r="E85" s="426">
        <v>405600000</v>
      </c>
      <c r="F85" s="426"/>
      <c r="G85" s="426"/>
      <c r="H85" s="426"/>
      <c r="I85" s="409" t="s">
        <v>329</v>
      </c>
      <c r="J85" s="409"/>
      <c r="K85" s="426">
        <v>405366418</v>
      </c>
      <c r="L85" s="426"/>
      <c r="M85" s="426"/>
      <c r="N85" s="426"/>
    </row>
    <row r="86" spans="1:14" ht="13.5" customHeight="1" x14ac:dyDescent="0.25">
      <c r="B86" s="409" t="s">
        <v>330</v>
      </c>
      <c r="C86" s="409"/>
      <c r="D86" s="409"/>
      <c r="E86" s="426">
        <v>235228600</v>
      </c>
      <c r="F86" s="426"/>
      <c r="G86" s="426"/>
      <c r="H86" s="426"/>
      <c r="I86" s="409" t="s">
        <v>330</v>
      </c>
      <c r="J86" s="409"/>
      <c r="K86" s="426">
        <v>204541009</v>
      </c>
      <c r="L86" s="426"/>
      <c r="M86" s="426"/>
      <c r="N86" s="426"/>
    </row>
    <row r="87" spans="1:14" ht="13.5" customHeight="1" x14ac:dyDescent="0.25">
      <c r="B87" s="409" t="s">
        <v>331</v>
      </c>
      <c r="C87" s="409"/>
      <c r="D87" s="409"/>
      <c r="E87" s="426">
        <v>86600859</v>
      </c>
      <c r="F87" s="426"/>
      <c r="G87" s="426"/>
      <c r="H87" s="426"/>
      <c r="I87" s="409" t="s">
        <v>331</v>
      </c>
      <c r="J87" s="409"/>
      <c r="K87" s="426">
        <v>117535731</v>
      </c>
      <c r="L87" s="426"/>
      <c r="M87" s="426"/>
      <c r="N87" s="426"/>
    </row>
    <row r="88" spans="1:14" ht="13.5" customHeight="1" x14ac:dyDescent="0.25">
      <c r="B88" s="427" t="s">
        <v>251</v>
      </c>
      <c r="C88" s="427"/>
      <c r="D88" s="427"/>
      <c r="E88" s="428">
        <f>SUM(E85:H87)</f>
        <v>727429459</v>
      </c>
      <c r="F88" s="427"/>
      <c r="G88" s="427"/>
      <c r="H88" s="427"/>
      <c r="I88" s="427" t="s">
        <v>251</v>
      </c>
      <c r="J88" s="427"/>
      <c r="K88" s="428">
        <f>SUM(K85:N87)</f>
        <v>727443158</v>
      </c>
      <c r="L88" s="427"/>
      <c r="M88" s="427"/>
      <c r="N88" s="427"/>
    </row>
    <row r="89" spans="1:14" ht="13.5" customHeight="1" x14ac:dyDescent="0.25">
      <c r="B89" s="514" t="s">
        <v>252</v>
      </c>
      <c r="C89" s="514"/>
      <c r="D89" s="514"/>
      <c r="E89" s="515">
        <f>E88/3</f>
        <v>242476486.33333334</v>
      </c>
      <c r="F89" s="515"/>
      <c r="G89" s="515"/>
      <c r="H89" s="515"/>
      <c r="I89" s="514" t="s">
        <v>252</v>
      </c>
      <c r="J89" s="514"/>
      <c r="K89" s="515">
        <f>K88/3</f>
        <v>242481052.66666666</v>
      </c>
      <c r="L89" s="515"/>
      <c r="M89" s="515"/>
      <c r="N89" s="515"/>
    </row>
    <row r="90" spans="1:14" ht="13.5" customHeight="1" x14ac:dyDescent="0.25">
      <c r="B90" s="211"/>
      <c r="C90" s="211"/>
      <c r="D90" s="211"/>
      <c r="E90" s="211"/>
      <c r="F90" s="211"/>
      <c r="G90" s="211"/>
      <c r="H90" s="211"/>
      <c r="I90" s="211"/>
      <c r="J90" s="211"/>
      <c r="K90" s="211"/>
      <c r="L90" s="211"/>
      <c r="M90" s="211"/>
      <c r="N90" s="211"/>
    </row>
    <row r="91" spans="1:14" ht="4.5" customHeight="1" x14ac:dyDescent="0.25"/>
    <row r="92" spans="1:14" x14ac:dyDescent="0.25">
      <c r="A92" s="32"/>
      <c r="B92" s="394" t="s">
        <v>42</v>
      </c>
      <c r="C92" s="395"/>
      <c r="D92" s="395"/>
      <c r="E92" s="395"/>
      <c r="F92" s="395"/>
      <c r="G92" s="395"/>
      <c r="H92" s="395"/>
      <c r="I92" s="395"/>
      <c r="J92" s="395"/>
      <c r="K92" s="395"/>
      <c r="L92" s="395"/>
      <c r="M92" s="395"/>
      <c r="N92" s="396"/>
    </row>
    <row r="93" spans="1:14" x14ac:dyDescent="0.25">
      <c r="A93" s="32"/>
      <c r="B93" s="413" t="s">
        <v>22</v>
      </c>
      <c r="C93" s="414"/>
      <c r="D93" s="415"/>
      <c r="E93" s="416" t="s">
        <v>21</v>
      </c>
      <c r="F93" s="417"/>
      <c r="G93" s="51" t="s">
        <v>35</v>
      </c>
      <c r="H93" s="416" t="s">
        <v>54</v>
      </c>
      <c r="I93" s="418"/>
      <c r="J93" s="418"/>
      <c r="K93" s="417"/>
      <c r="L93" s="418" t="s">
        <v>18</v>
      </c>
      <c r="M93" s="418"/>
      <c r="N93" s="417"/>
    </row>
    <row r="94" spans="1:14" ht="15.75" x14ac:dyDescent="0.25">
      <c r="B94" s="590" t="s">
        <v>314</v>
      </c>
      <c r="C94" s="591"/>
      <c r="D94" s="592"/>
      <c r="E94" s="593" t="s">
        <v>214</v>
      </c>
      <c r="F94" s="593"/>
      <c r="G94" s="210" t="s">
        <v>215</v>
      </c>
      <c r="H94" s="423">
        <v>30455172</v>
      </c>
      <c r="I94" s="424"/>
      <c r="J94" s="424"/>
      <c r="K94" s="425"/>
      <c r="L94" s="424">
        <v>10546700</v>
      </c>
      <c r="M94" s="424"/>
      <c r="N94" s="425"/>
    </row>
    <row r="95" spans="1:14" ht="15.75" x14ac:dyDescent="0.25">
      <c r="B95" s="582" t="s">
        <v>213</v>
      </c>
      <c r="C95" s="583"/>
      <c r="D95" s="584"/>
      <c r="E95" s="585" t="s">
        <v>214</v>
      </c>
      <c r="F95" s="585"/>
      <c r="G95" s="50" t="s">
        <v>215</v>
      </c>
      <c r="H95" s="562">
        <v>250000000</v>
      </c>
      <c r="I95" s="563"/>
      <c r="J95" s="563"/>
      <c r="K95" s="564"/>
      <c r="L95" s="563">
        <v>1400000</v>
      </c>
      <c r="M95" s="563"/>
      <c r="N95" s="564"/>
    </row>
    <row r="96" spans="1:14" ht="15.75" x14ac:dyDescent="0.25">
      <c r="B96" s="582"/>
      <c r="C96" s="583"/>
      <c r="D96" s="584"/>
      <c r="E96" s="585"/>
      <c r="F96" s="585"/>
      <c r="G96" s="50"/>
      <c r="H96" s="562"/>
      <c r="I96" s="563"/>
      <c r="J96" s="563"/>
      <c r="K96" s="564"/>
      <c r="L96" s="563"/>
      <c r="M96" s="563"/>
      <c r="N96" s="564"/>
    </row>
    <row r="97" spans="2:15" ht="15.75" x14ac:dyDescent="0.25">
      <c r="B97" s="582"/>
      <c r="C97" s="583"/>
      <c r="D97" s="584"/>
      <c r="E97" s="585"/>
      <c r="F97" s="585"/>
      <c r="G97" s="50"/>
      <c r="H97" s="562"/>
      <c r="I97" s="563"/>
      <c r="J97" s="563"/>
      <c r="K97" s="564"/>
      <c r="L97" s="563"/>
      <c r="M97" s="563"/>
      <c r="N97" s="564"/>
    </row>
    <row r="98" spans="2:15" x14ac:dyDescent="0.25">
      <c r="B98" s="28"/>
      <c r="C98" s="28"/>
      <c r="D98" s="28"/>
      <c r="E98" s="29"/>
      <c r="F98" s="30" t="s">
        <v>20</v>
      </c>
      <c r="G98" s="42"/>
      <c r="H98" s="497">
        <f>SUM(H94:K97)-H94</f>
        <v>250000000</v>
      </c>
      <c r="I98" s="498"/>
      <c r="J98" s="498"/>
      <c r="K98" s="499"/>
      <c r="L98" s="497">
        <f>SUM(L94:N97)-L94</f>
        <v>1400000</v>
      </c>
      <c r="M98" s="498"/>
      <c r="N98" s="499"/>
    </row>
    <row r="99" spans="2:15" ht="10.5" customHeight="1" x14ac:dyDescent="0.25"/>
    <row r="100" spans="2:15" x14ac:dyDescent="0.25">
      <c r="B100" s="9" t="s">
        <v>41</v>
      </c>
      <c r="F100" s="5"/>
      <c r="G100" s="1"/>
      <c r="H100" s="1"/>
      <c r="I100" s="1"/>
      <c r="J100" s="1"/>
      <c r="K100" s="493"/>
      <c r="L100" s="493"/>
      <c r="M100" s="493"/>
      <c r="N100" s="493"/>
      <c r="O100" s="1"/>
    </row>
    <row r="101" spans="2:15" x14ac:dyDescent="0.25">
      <c r="B101" s="35" t="s">
        <v>328</v>
      </c>
      <c r="D101" s="46"/>
      <c r="E101" s="4" t="s">
        <v>342</v>
      </c>
      <c r="F101" s="5"/>
      <c r="G101" s="1"/>
      <c r="H101" s="1"/>
      <c r="I101" s="1"/>
      <c r="J101" s="1"/>
      <c r="K101" s="493">
        <f>E89</f>
        <v>242476486.33333334</v>
      </c>
      <c r="L101" s="493"/>
      <c r="M101" s="493"/>
      <c r="N101" s="493"/>
      <c r="O101" s="1"/>
    </row>
    <row r="102" spans="2:15" ht="15" customHeight="1" x14ac:dyDescent="0.25">
      <c r="B102" s="4" t="s">
        <v>3</v>
      </c>
      <c r="F102" s="7"/>
      <c r="K102" s="501">
        <v>25</v>
      </c>
      <c r="L102" s="501"/>
      <c r="M102" s="501"/>
      <c r="N102" s="15" t="s">
        <v>2</v>
      </c>
      <c r="O102" s="1"/>
    </row>
    <row r="103" spans="2:15" x14ac:dyDescent="0.25">
      <c r="B103" s="43" t="s">
        <v>16</v>
      </c>
      <c r="F103" s="5"/>
      <c r="G103" s="1"/>
      <c r="H103" s="1"/>
      <c r="I103" s="1"/>
      <c r="J103" s="1"/>
      <c r="K103" s="493">
        <f>K101*75%</f>
        <v>181857364.75</v>
      </c>
      <c r="L103" s="493"/>
      <c r="M103" s="493"/>
      <c r="N103" s="493"/>
      <c r="O103" s="1"/>
    </row>
    <row r="104" spans="2:15" ht="15" customHeight="1" x14ac:dyDescent="0.25">
      <c r="B104" s="9" t="s">
        <v>195</v>
      </c>
      <c r="K104" s="500">
        <f>K101*K102/100</f>
        <v>60619121.583333343</v>
      </c>
      <c r="L104" s="500"/>
      <c r="M104" s="500"/>
      <c r="N104" s="500"/>
    </row>
    <row r="105" spans="2:15" ht="3.95" customHeight="1" x14ac:dyDescent="0.25">
      <c r="B105" s="208"/>
      <c r="C105" s="23"/>
      <c r="D105" s="23"/>
      <c r="E105" s="23"/>
      <c r="F105" s="23"/>
      <c r="G105" s="23"/>
      <c r="H105" s="23"/>
      <c r="I105" s="23"/>
      <c r="J105" s="23"/>
      <c r="K105" s="209"/>
      <c r="L105" s="209"/>
      <c r="M105" s="209"/>
      <c r="N105" s="209"/>
    </row>
    <row r="106" spans="2:15" ht="13.5" customHeight="1" x14ac:dyDescent="0.25">
      <c r="B106" s="9" t="s">
        <v>43</v>
      </c>
      <c r="K106" s="492">
        <f>K104</f>
        <v>60619121.583333343</v>
      </c>
      <c r="L106" s="492"/>
      <c r="M106" s="492"/>
      <c r="N106" s="492"/>
    </row>
    <row r="107" spans="2:15" ht="3" customHeight="1" x14ac:dyDescent="0.25">
      <c r="B107" s="9"/>
      <c r="K107" s="15"/>
      <c r="L107" s="15"/>
      <c r="M107" s="15"/>
      <c r="N107" s="15"/>
    </row>
    <row r="108" spans="2:15" ht="13.5" customHeight="1" x14ac:dyDescent="0.25">
      <c r="B108" s="9" t="s">
        <v>36</v>
      </c>
      <c r="K108" s="15"/>
      <c r="L108" s="15"/>
      <c r="M108" s="15"/>
      <c r="N108" s="15"/>
    </row>
    <row r="109" spans="2:15" x14ac:dyDescent="0.25">
      <c r="B109" s="8" t="s">
        <v>310</v>
      </c>
      <c r="C109" s="8"/>
      <c r="D109" s="8"/>
      <c r="E109" s="8"/>
      <c r="G109" s="164"/>
      <c r="K109" s="493">
        <v>15000000</v>
      </c>
      <c r="L109" s="493"/>
      <c r="M109" s="493"/>
      <c r="N109" s="493"/>
    </row>
    <row r="110" spans="2:15" ht="3.75" customHeight="1" x14ac:dyDescent="0.25">
      <c r="C110" s="8"/>
      <c r="D110" s="8"/>
      <c r="E110" s="8"/>
      <c r="K110" s="493"/>
      <c r="L110" s="493"/>
      <c r="M110" s="493"/>
      <c r="N110" s="493"/>
    </row>
    <row r="111" spans="2:15" ht="5.0999999999999996" customHeight="1" x14ac:dyDescent="0.25">
      <c r="B111" s="48"/>
      <c r="C111" s="49"/>
      <c r="D111" s="49"/>
      <c r="E111" s="49"/>
      <c r="F111" s="48"/>
      <c r="G111" s="48"/>
      <c r="H111" s="48"/>
      <c r="I111" s="48"/>
      <c r="J111" s="48"/>
      <c r="K111" s="44"/>
      <c r="L111" s="44"/>
      <c r="M111" s="44"/>
      <c r="N111" s="44"/>
    </row>
    <row r="112" spans="2:15" ht="15.75" x14ac:dyDescent="0.25">
      <c r="B112" s="9" t="s">
        <v>40</v>
      </c>
      <c r="C112" s="26"/>
      <c r="D112" s="26"/>
      <c r="E112" s="26"/>
      <c r="F112" s="5"/>
      <c r="K112" s="502">
        <f>K109+K110</f>
        <v>15000000</v>
      </c>
      <c r="L112" s="502"/>
      <c r="M112" s="502"/>
      <c r="N112" s="502"/>
    </row>
    <row r="113" spans="2:14" ht="2.25" customHeight="1" x14ac:dyDescent="0.25">
      <c r="B113" s="9"/>
      <c r="C113" s="26"/>
      <c r="D113" s="26"/>
      <c r="E113" s="26"/>
      <c r="F113" s="5"/>
      <c r="K113" s="45"/>
      <c r="L113" s="45"/>
      <c r="M113" s="45"/>
      <c r="N113" s="45"/>
    </row>
    <row r="114" spans="2:14" x14ac:dyDescent="0.25">
      <c r="B114" s="4" t="s">
        <v>4</v>
      </c>
      <c r="C114" s="8"/>
      <c r="D114" s="8"/>
      <c r="E114" s="8"/>
      <c r="K114" s="493">
        <v>5000000</v>
      </c>
      <c r="L114" s="493"/>
      <c r="M114" s="493"/>
      <c r="N114" s="493"/>
    </row>
    <row r="115" spans="2:14" ht="3.95" customHeight="1" x14ac:dyDescent="0.25">
      <c r="B115" s="48"/>
      <c r="C115" s="49"/>
      <c r="D115" s="49"/>
      <c r="E115" s="49"/>
      <c r="F115" s="48"/>
      <c r="G115" s="48"/>
      <c r="H115" s="48"/>
      <c r="I115" s="48"/>
      <c r="J115" s="48"/>
      <c r="K115" s="44"/>
      <c r="L115" s="44"/>
      <c r="M115" s="44"/>
      <c r="N115" s="44"/>
    </row>
    <row r="116" spans="2:14" x14ac:dyDescent="0.25">
      <c r="B116" s="52" t="s">
        <v>23</v>
      </c>
      <c r="C116" s="53"/>
      <c r="D116" s="53"/>
      <c r="E116" s="53"/>
      <c r="F116" s="53"/>
      <c r="G116" s="53"/>
      <c r="H116" s="53"/>
      <c r="I116" s="53"/>
      <c r="J116" s="53"/>
      <c r="K116" s="505">
        <f>K106-K112-K114</f>
        <v>40619121.583333343</v>
      </c>
      <c r="L116" s="505"/>
      <c r="M116" s="505"/>
      <c r="N116" s="506"/>
    </row>
    <row r="117" spans="2:14" ht="12" customHeight="1" x14ac:dyDescent="0.25">
      <c r="B117" s="8"/>
      <c r="C117" s="8"/>
      <c r="D117" s="8"/>
      <c r="E117" s="8"/>
      <c r="J117" s="27"/>
      <c r="K117" s="15"/>
      <c r="L117" s="15"/>
      <c r="M117" s="15"/>
      <c r="N117" s="15"/>
    </row>
    <row r="118" spans="2:14" customFormat="1" x14ac:dyDescent="0.25">
      <c r="B118" s="507" t="s">
        <v>37</v>
      </c>
      <c r="C118" s="508"/>
      <c r="D118" s="508"/>
      <c r="E118" s="508"/>
      <c r="F118" s="508"/>
      <c r="G118" s="508"/>
      <c r="H118" s="508"/>
      <c r="I118" s="508"/>
      <c r="J118" s="508"/>
      <c r="K118" s="508"/>
      <c r="L118" s="508"/>
      <c r="M118" s="508"/>
      <c r="N118" s="509"/>
    </row>
    <row r="119" spans="2:14" customFormat="1" x14ac:dyDescent="0.25">
      <c r="B119" s="31"/>
      <c r="C119" s="46" t="s">
        <v>38</v>
      </c>
      <c r="D119" s="4"/>
      <c r="E119" s="4"/>
      <c r="F119" s="4"/>
      <c r="G119" s="4"/>
      <c r="H119" s="4"/>
      <c r="I119" s="4"/>
      <c r="J119" s="4"/>
      <c r="K119" s="1"/>
      <c r="L119" s="1"/>
      <c r="M119" s="1"/>
      <c r="N119" s="6"/>
    </row>
    <row r="120" spans="2:14" customFormat="1" x14ac:dyDescent="0.25">
      <c r="B120" s="31"/>
      <c r="C120" s="510">
        <f>K116</f>
        <v>40619121.583333343</v>
      </c>
      <c r="D120" s="511"/>
      <c r="E120" s="511"/>
      <c r="F120" s="511"/>
      <c r="G120" s="484" t="s">
        <v>11</v>
      </c>
      <c r="H120" s="484">
        <v>1</v>
      </c>
      <c r="I120" s="475">
        <f>C120/C121*H120</f>
        <v>2.0242087167774092</v>
      </c>
      <c r="J120" s="476"/>
      <c r="K120" s="1"/>
      <c r="L120" s="1"/>
      <c r="M120" s="1"/>
      <c r="N120" s="6"/>
    </row>
    <row r="121" spans="2:14" customFormat="1" x14ac:dyDescent="0.25">
      <c r="B121" s="31"/>
      <c r="C121" s="479">
        <f>L98+K125</f>
        <v>20066666.666666668</v>
      </c>
      <c r="D121" s="480"/>
      <c r="E121" s="480"/>
      <c r="F121" s="480"/>
      <c r="G121" s="484"/>
      <c r="H121" s="484"/>
      <c r="I121" s="477"/>
      <c r="J121" s="478"/>
      <c r="K121" s="1"/>
      <c r="L121" s="1"/>
      <c r="M121" s="1"/>
      <c r="N121" s="6"/>
    </row>
    <row r="122" spans="2:14" ht="15" customHeight="1" x14ac:dyDescent="0.25">
      <c r="B122" s="33"/>
      <c r="C122" s="47" t="s">
        <v>39</v>
      </c>
      <c r="D122" s="11"/>
      <c r="E122" s="11"/>
      <c r="F122" s="11"/>
      <c r="G122" s="11"/>
      <c r="H122" s="11"/>
      <c r="I122" s="11"/>
      <c r="J122" s="11"/>
      <c r="K122" s="19"/>
      <c r="L122" s="19"/>
      <c r="M122" s="19"/>
      <c r="N122" s="20"/>
    </row>
    <row r="123" spans="2:14" ht="5.25" customHeight="1" x14ac:dyDescent="0.25">
      <c r="B123" s="8"/>
      <c r="C123" s="8"/>
      <c r="D123" s="8"/>
      <c r="E123" s="8"/>
      <c r="J123" s="27"/>
      <c r="K123" s="15"/>
      <c r="L123" s="15"/>
      <c r="M123" s="15"/>
      <c r="N123" s="15"/>
    </row>
    <row r="124" spans="2:14" ht="18.75" x14ac:dyDescent="0.25">
      <c r="B124" s="10" t="s">
        <v>170</v>
      </c>
      <c r="C124" s="9"/>
      <c r="D124" s="9"/>
      <c r="E124" s="9"/>
      <c r="F124" s="9"/>
      <c r="G124" s="9"/>
      <c r="H124" s="9"/>
      <c r="I124" s="9"/>
      <c r="J124" s="513" t="s">
        <v>10</v>
      </c>
      <c r="K124" s="513"/>
      <c r="L124" s="513"/>
      <c r="M124" s="513"/>
      <c r="N124" s="513"/>
    </row>
    <row r="125" spans="2:14" ht="16.5" thickBot="1" x14ac:dyDescent="0.3">
      <c r="B125" s="9" t="s">
        <v>17</v>
      </c>
      <c r="C125" s="1"/>
      <c r="D125" s="1"/>
      <c r="E125" s="453">
        <v>200000000</v>
      </c>
      <c r="F125" s="453"/>
      <c r="G125" s="453"/>
      <c r="H125" s="1"/>
      <c r="I125" s="9"/>
      <c r="J125" s="166" t="s">
        <v>26</v>
      </c>
      <c r="K125" s="481">
        <f>(((((E126*(E127/12))*E125)/100)+E125)/E127)</f>
        <v>18666666.666666668</v>
      </c>
      <c r="L125" s="481"/>
      <c r="M125" s="481"/>
      <c r="N125" s="481"/>
    </row>
    <row r="126" spans="2:14" ht="19.5" thickBot="1" x14ac:dyDescent="0.3">
      <c r="B126" s="9" t="s">
        <v>1</v>
      </c>
      <c r="C126" s="15"/>
      <c r="D126" s="15"/>
      <c r="E126" s="167">
        <v>12</v>
      </c>
      <c r="F126" s="216">
        <v>12</v>
      </c>
      <c r="G126" s="173">
        <v>12</v>
      </c>
      <c r="H126" s="173">
        <v>0</v>
      </c>
      <c r="I126" s="12" t="s">
        <v>2</v>
      </c>
      <c r="J126" s="218" t="s">
        <v>24</v>
      </c>
      <c r="K126" s="482">
        <f>(((((F126*(F127/12))*E125)/100)+E125)/F127)</f>
        <v>10333333.333333334</v>
      </c>
      <c r="L126" s="482"/>
      <c r="M126" s="482"/>
      <c r="N126" s="483"/>
    </row>
    <row r="127" spans="2:14" ht="15" customHeight="1" thickBot="1" x14ac:dyDescent="0.3">
      <c r="B127" s="9" t="s">
        <v>9</v>
      </c>
      <c r="C127" s="15"/>
      <c r="D127" s="15"/>
      <c r="E127" s="168">
        <v>12</v>
      </c>
      <c r="F127" s="159">
        <v>24</v>
      </c>
      <c r="G127" s="174">
        <v>36</v>
      </c>
      <c r="H127" s="174">
        <v>48</v>
      </c>
      <c r="I127" s="36"/>
      <c r="J127" s="171" t="s">
        <v>25</v>
      </c>
      <c r="K127" s="557">
        <f>(((((G126*(G127/12))*E125)/100)+E125)/G127)</f>
        <v>7555555.555555556</v>
      </c>
      <c r="L127" s="557"/>
      <c r="M127" s="557"/>
      <c r="N127" s="557"/>
    </row>
    <row r="128" spans="2:14" x14ac:dyDescent="0.25">
      <c r="B128" s="9"/>
      <c r="C128" s="15"/>
      <c r="D128" s="15"/>
      <c r="E128" s="13"/>
      <c r="F128" s="13"/>
      <c r="G128" s="13"/>
      <c r="H128" s="9"/>
      <c r="I128" s="9"/>
      <c r="J128" s="171" t="s">
        <v>190</v>
      </c>
      <c r="K128" s="571">
        <f>(((((H126*(H127/12))*E125)/100)+E125)/H127)</f>
        <v>4166666.6666666665</v>
      </c>
      <c r="L128" s="571"/>
      <c r="M128" s="571"/>
      <c r="N128" s="571"/>
    </row>
    <row r="129" spans="2:15" ht="6.75" customHeight="1" x14ac:dyDescent="0.25">
      <c r="B129" s="9"/>
      <c r="C129" s="15"/>
      <c r="D129" s="15"/>
      <c r="E129" s="13"/>
      <c r="F129" s="13"/>
      <c r="G129" s="13"/>
      <c r="H129" s="9"/>
      <c r="I129" s="9"/>
      <c r="J129" s="156"/>
      <c r="K129" s="157"/>
      <c r="L129" s="157"/>
      <c r="M129" s="157"/>
      <c r="N129" s="157"/>
    </row>
    <row r="130" spans="2:15" x14ac:dyDescent="0.25">
      <c r="B130" s="9" t="s">
        <v>6</v>
      </c>
      <c r="C130" s="15"/>
      <c r="D130" s="15"/>
      <c r="E130" s="493">
        <v>120000000</v>
      </c>
      <c r="F130" s="493"/>
      <c r="G130" s="493"/>
      <c r="H130" s="9"/>
      <c r="I130" s="9"/>
      <c r="J130" s="217" t="s">
        <v>311</v>
      </c>
      <c r="K130" s="217"/>
      <c r="L130" s="217"/>
      <c r="M130" s="217"/>
      <c r="N130" s="217"/>
    </row>
    <row r="131" spans="2:15" ht="15" customHeight="1" x14ac:dyDescent="0.25">
      <c r="B131" s="9" t="s">
        <v>7</v>
      </c>
      <c r="C131" s="15"/>
      <c r="D131" s="15"/>
      <c r="E131" s="503">
        <v>80</v>
      </c>
      <c r="F131" s="503"/>
      <c r="G131" s="18" t="s">
        <v>2</v>
      </c>
      <c r="H131" s="9"/>
      <c r="I131" s="9"/>
      <c r="J131" s="217" t="s">
        <v>339</v>
      </c>
      <c r="K131" s="217"/>
      <c r="L131" s="217"/>
      <c r="M131" s="217"/>
      <c r="N131" s="217"/>
    </row>
    <row r="132" spans="2:15" ht="18.75" customHeight="1" x14ac:dyDescent="0.25">
      <c r="B132" s="9" t="s">
        <v>8</v>
      </c>
      <c r="C132" s="15"/>
      <c r="D132" s="15"/>
      <c r="E132" s="493">
        <f>E130*E131/100</f>
        <v>96000000</v>
      </c>
      <c r="F132" s="493"/>
      <c r="G132" s="493"/>
      <c r="H132" s="9"/>
      <c r="I132" s="9"/>
      <c r="J132" s="217" t="s">
        <v>340</v>
      </c>
      <c r="K132" s="217"/>
      <c r="L132" s="217"/>
      <c r="M132" s="217"/>
      <c r="N132" s="217"/>
    </row>
    <row r="133" spans="2:15" ht="11.25" customHeight="1" x14ac:dyDescent="0.25">
      <c r="B133" s="9"/>
      <c r="C133" s="15"/>
      <c r="D133" s="15"/>
      <c r="E133" s="15"/>
      <c r="F133" s="15"/>
      <c r="G133" s="15"/>
      <c r="H133" s="9"/>
      <c r="I133" s="9"/>
      <c r="J133" s="215"/>
      <c r="K133" s="215"/>
      <c r="L133" s="215"/>
      <c r="M133" s="215"/>
      <c r="N133" s="215"/>
    </row>
    <row r="134" spans="2:15" ht="22.5" customHeight="1" thickBot="1" x14ac:dyDescent="0.3">
      <c r="B134" s="193" t="s">
        <v>47</v>
      </c>
      <c r="C134" s="8"/>
      <c r="D134" s="5"/>
      <c r="E134" s="8"/>
      <c r="G134" s="15"/>
      <c r="H134" s="9"/>
      <c r="I134" s="9"/>
      <c r="J134" s="9"/>
      <c r="K134" s="15"/>
      <c r="L134" s="15"/>
      <c r="M134" s="15"/>
      <c r="N134" s="15"/>
    </row>
    <row r="135" spans="2:15" ht="16.5" thickBot="1" x14ac:dyDescent="0.3">
      <c r="B135" s="54" t="s">
        <v>45</v>
      </c>
      <c r="C135" s="55"/>
      <c r="D135" s="56"/>
      <c r="E135" s="55"/>
      <c r="F135" s="55"/>
      <c r="G135" s="467" t="s">
        <v>333</v>
      </c>
      <c r="H135" s="468"/>
      <c r="I135" s="468"/>
      <c r="J135" s="468"/>
      <c r="K135" s="468"/>
      <c r="L135" s="468"/>
      <c r="M135" s="468"/>
      <c r="N135" s="468"/>
      <c r="O135" s="469"/>
    </row>
    <row r="136" spans="2:15" ht="16.5" thickBot="1" x14ac:dyDescent="0.3">
      <c r="B136" s="57" t="s">
        <v>49</v>
      </c>
      <c r="C136" s="8"/>
      <c r="D136" s="5"/>
      <c r="E136" s="8"/>
      <c r="G136" s="467" t="s">
        <v>334</v>
      </c>
      <c r="H136" s="468"/>
      <c r="I136" s="468"/>
      <c r="J136" s="468"/>
      <c r="K136" s="468"/>
      <c r="L136" s="468"/>
      <c r="M136" s="468"/>
      <c r="N136" s="468"/>
      <c r="O136" s="469"/>
    </row>
    <row r="137" spans="2:15" ht="16.5" thickBot="1" x14ac:dyDescent="0.3">
      <c r="B137" s="57" t="s">
        <v>51</v>
      </c>
      <c r="C137" s="8"/>
      <c r="D137" s="5"/>
      <c r="E137" s="8"/>
      <c r="G137" s="467" t="s">
        <v>335</v>
      </c>
      <c r="H137" s="468"/>
      <c r="I137" s="468"/>
      <c r="J137" s="468"/>
      <c r="K137" s="468"/>
      <c r="L137" s="468"/>
      <c r="M137" s="468"/>
      <c r="N137" s="468"/>
      <c r="O137" s="469"/>
    </row>
    <row r="138" spans="2:15" ht="16.5" thickBot="1" x14ac:dyDescent="0.3">
      <c r="B138" s="57" t="s">
        <v>50</v>
      </c>
      <c r="C138" s="8"/>
      <c r="D138" s="5"/>
      <c r="E138" s="8"/>
      <c r="G138" s="467">
        <v>2010</v>
      </c>
      <c r="H138" s="468"/>
      <c r="I138" s="468"/>
      <c r="J138" s="468"/>
      <c r="K138" s="468"/>
      <c r="L138" s="468"/>
      <c r="M138" s="468"/>
      <c r="N138" s="468"/>
      <c r="O138" s="469"/>
    </row>
    <row r="139" spans="2:15" ht="16.5" thickBot="1" x14ac:dyDescent="0.3">
      <c r="B139" s="57" t="s">
        <v>48</v>
      </c>
      <c r="C139" s="8"/>
      <c r="D139" s="5"/>
      <c r="E139" s="8"/>
      <c r="G139" s="467" t="s">
        <v>336</v>
      </c>
      <c r="H139" s="468"/>
      <c r="I139" s="468"/>
      <c r="J139" s="468"/>
      <c r="K139" s="468"/>
      <c r="L139" s="468"/>
      <c r="M139" s="468"/>
      <c r="N139" s="468"/>
      <c r="O139" s="469"/>
    </row>
    <row r="140" spans="2:15" ht="16.5" thickBot="1" x14ac:dyDescent="0.3">
      <c r="B140" s="57" t="s">
        <v>53</v>
      </c>
      <c r="C140" s="8"/>
      <c r="D140" s="5"/>
      <c r="E140" s="8"/>
      <c r="G140" s="467" t="s">
        <v>337</v>
      </c>
      <c r="H140" s="468"/>
      <c r="I140" s="468"/>
      <c r="J140" s="468"/>
      <c r="K140" s="468"/>
      <c r="L140" s="468"/>
      <c r="M140" s="468"/>
      <c r="N140" s="468"/>
      <c r="O140" s="469"/>
    </row>
    <row r="141" spans="2:15" ht="16.5" thickBot="1" x14ac:dyDescent="0.3">
      <c r="B141" s="57" t="s">
        <v>46</v>
      </c>
      <c r="C141" s="8"/>
      <c r="D141" s="5"/>
      <c r="E141" s="8"/>
      <c r="G141" s="467" t="s">
        <v>338</v>
      </c>
      <c r="H141" s="468"/>
      <c r="I141" s="468"/>
      <c r="J141" s="468"/>
      <c r="K141" s="468"/>
      <c r="L141" s="468"/>
      <c r="M141" s="468"/>
      <c r="N141" s="468"/>
      <c r="O141" s="469"/>
    </row>
    <row r="142" spans="2:15" ht="16.5" thickBot="1" x14ac:dyDescent="0.3">
      <c r="B142" s="57" t="s">
        <v>52</v>
      </c>
      <c r="C142" s="8"/>
      <c r="D142" s="5"/>
      <c r="E142" s="8"/>
      <c r="G142" s="467" t="s">
        <v>332</v>
      </c>
      <c r="H142" s="468"/>
      <c r="I142" s="468"/>
      <c r="J142" s="468"/>
      <c r="K142" s="468"/>
      <c r="L142" s="468"/>
      <c r="M142" s="468"/>
      <c r="N142" s="468"/>
      <c r="O142" s="469"/>
    </row>
    <row r="143" spans="2:15" ht="16.5" thickBot="1" x14ac:dyDescent="0.3">
      <c r="B143" s="57" t="s">
        <v>180</v>
      </c>
      <c r="C143" s="8"/>
      <c r="D143" s="5"/>
      <c r="E143" s="8"/>
      <c r="G143" s="472">
        <f>E130</f>
        <v>120000000</v>
      </c>
      <c r="H143" s="473"/>
      <c r="I143" s="473"/>
      <c r="J143" s="473"/>
      <c r="K143" s="473"/>
      <c r="L143" s="473"/>
      <c r="M143" s="473"/>
      <c r="N143" s="473"/>
      <c r="O143" s="474"/>
    </row>
    <row r="144" spans="2:15" ht="16.5" thickBot="1" x14ac:dyDescent="0.3">
      <c r="B144" s="57" t="s">
        <v>191</v>
      </c>
      <c r="C144" s="8"/>
      <c r="D144" s="5"/>
      <c r="E144" s="8"/>
      <c r="G144" s="594" t="s">
        <v>290</v>
      </c>
      <c r="H144" s="473"/>
      <c r="I144" s="473"/>
      <c r="J144" s="473"/>
      <c r="K144" s="473"/>
      <c r="L144" s="473"/>
      <c r="M144" s="473"/>
      <c r="N144" s="473"/>
      <c r="O144" s="474"/>
    </row>
    <row r="145" spans="2:15" ht="16.5" thickBot="1" x14ac:dyDescent="0.3">
      <c r="B145" s="58" t="s">
        <v>192</v>
      </c>
      <c r="C145" s="59"/>
      <c r="D145" s="60"/>
      <c r="E145" s="59"/>
      <c r="F145" s="61"/>
      <c r="G145" s="472">
        <f>E132</f>
        <v>96000000</v>
      </c>
      <c r="H145" s="473"/>
      <c r="I145" s="473"/>
      <c r="J145" s="473"/>
      <c r="K145" s="473"/>
      <c r="L145" s="473"/>
      <c r="M145" s="473"/>
      <c r="N145" s="473"/>
      <c r="O145" s="474"/>
    </row>
    <row r="146" spans="2:15" ht="16.5" thickBot="1" x14ac:dyDescent="0.3">
      <c r="B146" s="485" t="s">
        <v>312</v>
      </c>
      <c r="C146" s="486"/>
      <c r="D146" s="486"/>
      <c r="E146" s="486"/>
      <c r="F146" s="486"/>
      <c r="G146" s="486"/>
      <c r="H146" s="486"/>
      <c r="I146" s="486"/>
      <c r="J146" s="486"/>
      <c r="K146" s="486"/>
      <c r="L146" s="486"/>
      <c r="M146" s="486"/>
      <c r="N146" s="486"/>
      <c r="O146" s="487"/>
    </row>
    <row r="147" spans="2:15" ht="16.5" thickBot="1" x14ac:dyDescent="0.3">
      <c r="B147" s="214"/>
      <c r="C147" s="214"/>
      <c r="D147" s="214"/>
      <c r="E147" s="214"/>
      <c r="F147" s="214"/>
      <c r="G147" s="214"/>
      <c r="H147" s="214"/>
      <c r="I147" s="214"/>
      <c r="J147" s="214"/>
      <c r="K147" s="214"/>
      <c r="L147" s="214"/>
      <c r="M147" s="214"/>
      <c r="N147" s="214"/>
      <c r="O147" s="214"/>
    </row>
    <row r="148" spans="2:15" ht="16.5" thickBot="1" x14ac:dyDescent="0.3">
      <c r="B148" s="54" t="s">
        <v>45</v>
      </c>
      <c r="C148" s="55"/>
      <c r="D148" s="56"/>
      <c r="E148" s="55"/>
      <c r="F148" s="55"/>
      <c r="G148" s="467" t="s">
        <v>333</v>
      </c>
      <c r="H148" s="468"/>
      <c r="I148" s="468"/>
      <c r="J148" s="468"/>
      <c r="K148" s="468"/>
      <c r="L148" s="468"/>
      <c r="M148" s="468"/>
      <c r="N148" s="468"/>
      <c r="O148" s="469"/>
    </row>
    <row r="149" spans="2:15" ht="16.5" thickBot="1" x14ac:dyDescent="0.3">
      <c r="B149" s="57" t="s">
        <v>49</v>
      </c>
      <c r="C149" s="8"/>
      <c r="D149" s="5"/>
      <c r="E149" s="8"/>
      <c r="G149" s="467" t="s">
        <v>334</v>
      </c>
      <c r="H149" s="468"/>
      <c r="I149" s="468"/>
      <c r="J149" s="468"/>
      <c r="K149" s="468"/>
      <c r="L149" s="468"/>
      <c r="M149" s="468"/>
      <c r="N149" s="468"/>
      <c r="O149" s="469"/>
    </row>
    <row r="150" spans="2:15" ht="16.5" thickBot="1" x14ac:dyDescent="0.3">
      <c r="B150" s="57" t="s">
        <v>51</v>
      </c>
      <c r="C150" s="8"/>
      <c r="D150" s="5"/>
      <c r="E150" s="8"/>
      <c r="G150" s="467" t="s">
        <v>335</v>
      </c>
      <c r="H150" s="468"/>
      <c r="I150" s="468"/>
      <c r="J150" s="468"/>
      <c r="K150" s="468"/>
      <c r="L150" s="468"/>
      <c r="M150" s="468"/>
      <c r="N150" s="468"/>
      <c r="O150" s="469"/>
    </row>
    <row r="151" spans="2:15" ht="16.5" thickBot="1" x14ac:dyDescent="0.3">
      <c r="B151" s="57" t="s">
        <v>50</v>
      </c>
      <c r="C151" s="8"/>
      <c r="D151" s="5"/>
      <c r="E151" s="8"/>
      <c r="G151" s="467">
        <v>2010</v>
      </c>
      <c r="H151" s="468"/>
      <c r="I151" s="468"/>
      <c r="J151" s="468"/>
      <c r="K151" s="468"/>
      <c r="L151" s="468"/>
      <c r="M151" s="468"/>
      <c r="N151" s="468"/>
      <c r="O151" s="469"/>
    </row>
    <row r="152" spans="2:15" ht="16.5" thickBot="1" x14ac:dyDescent="0.3">
      <c r="B152" s="57" t="s">
        <v>48</v>
      </c>
      <c r="C152" s="8"/>
      <c r="D152" s="5"/>
      <c r="E152" s="8"/>
      <c r="G152" s="467" t="s">
        <v>336</v>
      </c>
      <c r="H152" s="468"/>
      <c r="I152" s="468"/>
      <c r="J152" s="468"/>
      <c r="K152" s="468"/>
      <c r="L152" s="468"/>
      <c r="M152" s="468"/>
      <c r="N152" s="468"/>
      <c r="O152" s="469"/>
    </row>
    <row r="153" spans="2:15" ht="16.5" thickBot="1" x14ac:dyDescent="0.3">
      <c r="B153" s="57" t="s">
        <v>53</v>
      </c>
      <c r="C153" s="8"/>
      <c r="D153" s="5"/>
      <c r="E153" s="8"/>
      <c r="G153" s="467" t="s">
        <v>337</v>
      </c>
      <c r="H153" s="468"/>
      <c r="I153" s="468"/>
      <c r="J153" s="468"/>
      <c r="K153" s="468"/>
      <c r="L153" s="468"/>
      <c r="M153" s="468"/>
      <c r="N153" s="468"/>
      <c r="O153" s="469"/>
    </row>
    <row r="154" spans="2:15" ht="16.5" thickBot="1" x14ac:dyDescent="0.3">
      <c r="B154" s="57" t="s">
        <v>46</v>
      </c>
      <c r="C154" s="8"/>
      <c r="D154" s="5"/>
      <c r="E154" s="8"/>
      <c r="G154" s="467" t="s">
        <v>338</v>
      </c>
      <c r="H154" s="468"/>
      <c r="I154" s="468"/>
      <c r="J154" s="468"/>
      <c r="K154" s="468"/>
      <c r="L154" s="468"/>
      <c r="M154" s="468"/>
      <c r="N154" s="468"/>
      <c r="O154" s="469"/>
    </row>
    <row r="155" spans="2:15" ht="16.5" thickBot="1" x14ac:dyDescent="0.3">
      <c r="B155" s="57" t="s">
        <v>52</v>
      </c>
      <c r="C155" s="8"/>
      <c r="D155" s="5"/>
      <c r="E155" s="8"/>
      <c r="G155" s="467" t="s">
        <v>332</v>
      </c>
      <c r="H155" s="468"/>
      <c r="I155" s="468"/>
      <c r="J155" s="468"/>
      <c r="K155" s="468"/>
      <c r="L155" s="468"/>
      <c r="M155" s="468"/>
      <c r="N155" s="468"/>
      <c r="O155" s="469"/>
    </row>
    <row r="156" spans="2:15" ht="16.5" thickBot="1" x14ac:dyDescent="0.3">
      <c r="B156" s="57" t="s">
        <v>180</v>
      </c>
      <c r="C156" s="8"/>
      <c r="D156" s="5"/>
      <c r="E156" s="8"/>
      <c r="G156" s="472">
        <f>E143</f>
        <v>0</v>
      </c>
      <c r="H156" s="473"/>
      <c r="I156" s="473"/>
      <c r="J156" s="473"/>
      <c r="K156" s="473"/>
      <c r="L156" s="473"/>
      <c r="M156" s="473"/>
      <c r="N156" s="473"/>
      <c r="O156" s="474"/>
    </row>
    <row r="157" spans="2:15" ht="16.5" thickBot="1" x14ac:dyDescent="0.3">
      <c r="B157" s="57" t="s">
        <v>191</v>
      </c>
      <c r="C157" s="8"/>
      <c r="D157" s="5"/>
      <c r="E157" s="8"/>
      <c r="G157" s="594" t="s">
        <v>290</v>
      </c>
      <c r="H157" s="473"/>
      <c r="I157" s="473"/>
      <c r="J157" s="473"/>
      <c r="K157" s="473"/>
      <c r="L157" s="473"/>
      <c r="M157" s="473"/>
      <c r="N157" s="473"/>
      <c r="O157" s="474"/>
    </row>
    <row r="158" spans="2:15" ht="16.5" thickBot="1" x14ac:dyDescent="0.3">
      <c r="B158" s="58" t="s">
        <v>192</v>
      </c>
      <c r="C158" s="59"/>
      <c r="D158" s="60"/>
      <c r="E158" s="59"/>
      <c r="F158" s="61"/>
      <c r="G158" s="472">
        <f>E145</f>
        <v>0</v>
      </c>
      <c r="H158" s="473"/>
      <c r="I158" s="473"/>
      <c r="J158" s="473"/>
      <c r="K158" s="473"/>
      <c r="L158" s="473"/>
      <c r="M158" s="473"/>
      <c r="N158" s="473"/>
      <c r="O158" s="474"/>
    </row>
    <row r="159" spans="2:15" ht="16.5" thickBot="1" x14ac:dyDescent="0.3">
      <c r="B159" s="485" t="s">
        <v>312</v>
      </c>
      <c r="C159" s="486"/>
      <c r="D159" s="486"/>
      <c r="E159" s="486"/>
      <c r="F159" s="486"/>
      <c r="G159" s="486"/>
      <c r="H159" s="486"/>
      <c r="I159" s="486"/>
      <c r="J159" s="486"/>
      <c r="K159" s="486"/>
      <c r="L159" s="486"/>
      <c r="M159" s="486"/>
      <c r="N159" s="486"/>
      <c r="O159" s="487"/>
    </row>
    <row r="160" spans="2:15" ht="15.75" x14ac:dyDescent="0.25">
      <c r="B160" s="214"/>
      <c r="C160" s="214"/>
      <c r="D160" s="214"/>
      <c r="E160" s="214"/>
      <c r="F160" s="214"/>
      <c r="G160" s="214"/>
      <c r="H160" s="214"/>
      <c r="I160" s="214"/>
      <c r="J160" s="214"/>
      <c r="K160" s="214"/>
      <c r="L160" s="214"/>
      <c r="M160" s="214"/>
      <c r="N160" s="214"/>
      <c r="O160" s="214"/>
    </row>
    <row r="161" spans="2:24" ht="15.75" x14ac:dyDescent="0.25">
      <c r="B161" s="214"/>
      <c r="C161" s="214"/>
      <c r="D161" s="214"/>
      <c r="E161" s="214"/>
      <c r="F161" s="214"/>
      <c r="G161" s="214"/>
      <c r="H161" s="214"/>
      <c r="I161" s="214"/>
      <c r="J161" s="214"/>
      <c r="K161" s="214"/>
      <c r="L161" s="214"/>
      <c r="M161" s="214"/>
      <c r="N161" s="214"/>
      <c r="O161" s="214"/>
    </row>
    <row r="162" spans="2:24" ht="15.75" x14ac:dyDescent="0.25">
      <c r="B162" s="214"/>
      <c r="C162" s="214"/>
      <c r="D162" s="214"/>
      <c r="E162" s="214"/>
      <c r="F162" s="214"/>
      <c r="G162" s="214"/>
      <c r="H162" s="214"/>
      <c r="I162" s="214"/>
      <c r="J162" s="214"/>
      <c r="K162" s="214"/>
      <c r="L162" s="214"/>
      <c r="M162" s="214"/>
      <c r="N162" s="214"/>
      <c r="O162" s="214"/>
    </row>
    <row r="163" spans="2:24" x14ac:dyDescent="0.25">
      <c r="B163" s="9"/>
      <c r="C163" s="15"/>
      <c r="D163" s="555" t="s">
        <v>44</v>
      </c>
      <c r="E163" s="555"/>
      <c r="F163" s="555"/>
      <c r="G163" s="555"/>
      <c r="H163" s="555"/>
      <c r="I163" s="555"/>
      <c r="J163" s="555"/>
      <c r="K163" s="555"/>
      <c r="L163" s="555"/>
      <c r="M163" s="15"/>
      <c r="N163" s="15"/>
    </row>
    <row r="164" spans="2:24" ht="15.75" x14ac:dyDescent="0.25">
      <c r="B164" s="165" t="s">
        <v>19</v>
      </c>
      <c r="C164" s="165"/>
      <c r="D164" s="165"/>
      <c r="E164" s="165"/>
      <c r="F164" s="165"/>
      <c r="G164" s="165"/>
      <c r="H164" s="165"/>
      <c r="I164" s="165"/>
      <c r="J164" s="165"/>
      <c r="K164" s="452">
        <f>K116-K125</f>
        <v>21952454.916666675</v>
      </c>
      <c r="L164" s="452"/>
      <c r="M164" s="452"/>
      <c r="N164" s="452"/>
    </row>
    <row r="165" spans="2:24" ht="14.25" customHeight="1" x14ac:dyDescent="0.25">
      <c r="B165" s="158" t="s">
        <v>27</v>
      </c>
      <c r="C165" s="158"/>
      <c r="D165" s="158"/>
      <c r="E165" s="158"/>
      <c r="F165" s="158"/>
      <c r="G165" s="158"/>
      <c r="H165" s="158"/>
      <c r="I165" s="158"/>
      <c r="J165" s="158"/>
      <c r="K165" s="451">
        <f>K116-K126</f>
        <v>30285788.250000007</v>
      </c>
      <c r="L165" s="451"/>
      <c r="M165" s="451"/>
      <c r="N165" s="451"/>
    </row>
    <row r="166" spans="2:24" ht="15.75" x14ac:dyDescent="0.25">
      <c r="B166" s="158" t="s">
        <v>28</v>
      </c>
      <c r="C166" s="158"/>
      <c r="D166" s="158"/>
      <c r="E166" s="158"/>
      <c r="F166" s="158"/>
      <c r="G166" s="158"/>
      <c r="H166" s="158"/>
      <c r="I166" s="158"/>
      <c r="J166" s="158"/>
      <c r="K166" s="451">
        <f>K116-K127</f>
        <v>33063566.027777787</v>
      </c>
      <c r="L166" s="451"/>
      <c r="M166" s="451"/>
      <c r="N166" s="451"/>
    </row>
    <row r="167" spans="2:24" ht="15.75" x14ac:dyDescent="0.25">
      <c r="B167" s="160" t="s">
        <v>193</v>
      </c>
      <c r="C167" s="160"/>
      <c r="D167" s="160"/>
      <c r="E167" s="160"/>
      <c r="F167" s="160"/>
      <c r="G167" s="160"/>
      <c r="H167" s="160"/>
      <c r="I167" s="160"/>
      <c r="J167" s="160"/>
      <c r="K167" s="465">
        <f>K116-K128</f>
        <v>36452454.916666679</v>
      </c>
      <c r="L167" s="465"/>
      <c r="M167" s="465"/>
      <c r="N167" s="465"/>
    </row>
    <row r="168" spans="2:24" ht="15.75" x14ac:dyDescent="0.25">
      <c r="B168" s="160"/>
      <c r="C168" s="160"/>
      <c r="D168" s="160"/>
      <c r="E168" s="160"/>
      <c r="F168" s="160"/>
      <c r="G168" s="160"/>
      <c r="H168" s="160"/>
      <c r="I168" s="160"/>
      <c r="J168" s="160"/>
      <c r="K168" s="161"/>
      <c r="L168" s="161"/>
      <c r="M168" s="161"/>
      <c r="N168" s="161"/>
    </row>
    <row r="169" spans="2:24" ht="15.75" x14ac:dyDescent="0.25">
      <c r="B169" s="160"/>
      <c r="C169" s="160"/>
      <c r="D169" s="160"/>
      <c r="E169" s="160"/>
      <c r="F169" s="160"/>
      <c r="G169" s="160"/>
      <c r="H169" s="160"/>
      <c r="I169" s="160"/>
      <c r="J169" s="160"/>
      <c r="K169" s="161"/>
      <c r="L169" s="161"/>
      <c r="M169" s="161"/>
      <c r="N169" s="161"/>
    </row>
    <row r="170" spans="2:24" ht="15.75" x14ac:dyDescent="0.25">
      <c r="B170" s="160"/>
      <c r="C170" s="160"/>
      <c r="D170" s="160"/>
      <c r="E170" s="160"/>
      <c r="F170" s="160"/>
      <c r="G170" s="160"/>
      <c r="H170" s="160"/>
      <c r="I170" s="160"/>
      <c r="J170" s="160"/>
      <c r="K170" s="161"/>
      <c r="L170" s="161"/>
      <c r="M170" s="161"/>
      <c r="N170" s="161"/>
    </row>
    <row r="171" spans="2:24" ht="15.75" x14ac:dyDescent="0.25">
      <c r="B171" s="160"/>
      <c r="C171" s="160"/>
      <c r="D171" s="160"/>
      <c r="E171" s="160"/>
      <c r="F171" s="160"/>
      <c r="G171" s="160"/>
      <c r="H171" s="160"/>
      <c r="I171" s="160"/>
      <c r="J171" s="160"/>
      <c r="K171" s="161"/>
      <c r="L171" s="161"/>
      <c r="M171" s="161"/>
      <c r="N171" s="161"/>
    </row>
    <row r="172" spans="2:24" ht="15.75" x14ac:dyDescent="0.25">
      <c r="B172" s="160"/>
      <c r="C172" s="160"/>
      <c r="D172" s="160"/>
      <c r="E172" s="160"/>
      <c r="F172" s="160"/>
      <c r="G172" s="160"/>
      <c r="H172" s="160"/>
      <c r="I172" s="160"/>
      <c r="J172" s="160"/>
      <c r="K172" s="161"/>
      <c r="L172" s="161"/>
      <c r="M172" s="161"/>
      <c r="N172" s="161"/>
    </row>
    <row r="173" spans="2:24" ht="15.75" x14ac:dyDescent="0.25">
      <c r="B173" s="160"/>
      <c r="C173" s="160"/>
      <c r="D173" s="160"/>
      <c r="E173" s="160"/>
      <c r="F173" s="160"/>
      <c r="G173" s="160"/>
      <c r="H173" s="160"/>
      <c r="I173" s="160"/>
      <c r="J173" s="160"/>
      <c r="K173" s="161"/>
      <c r="L173" s="161"/>
      <c r="M173" s="161"/>
      <c r="N173" s="161"/>
    </row>
    <row r="174" spans="2:24" ht="15.75" x14ac:dyDescent="0.25">
      <c r="B174" s="160"/>
      <c r="C174" s="160"/>
      <c r="D174" s="160"/>
      <c r="E174" s="160"/>
      <c r="F174" s="160"/>
      <c r="G174" s="160"/>
      <c r="H174" s="160"/>
      <c r="I174" s="160"/>
      <c r="J174" s="160"/>
      <c r="K174" s="161"/>
      <c r="L174" s="161"/>
      <c r="M174" s="161"/>
      <c r="N174" s="161"/>
    </row>
    <row r="175" spans="2:24" ht="15.75" x14ac:dyDescent="0.25">
      <c r="B175" s="160"/>
      <c r="C175" s="160"/>
      <c r="D175" s="160"/>
      <c r="E175" s="160"/>
      <c r="F175" s="160"/>
      <c r="G175" s="160"/>
      <c r="H175" s="160"/>
      <c r="I175" s="160"/>
      <c r="J175" s="160"/>
      <c r="K175" s="161"/>
      <c r="L175" s="161"/>
      <c r="M175" s="161"/>
      <c r="N175" s="161"/>
    </row>
    <row r="176" spans="2:24" customFormat="1" x14ac:dyDescent="0.25">
      <c r="B176" s="4"/>
      <c r="C176" s="4"/>
      <c r="D176" s="4"/>
      <c r="E176" s="212"/>
      <c r="F176" s="4"/>
      <c r="G176" s="213"/>
      <c r="H176" s="213"/>
      <c r="I176" s="213"/>
      <c r="J176" s="213"/>
      <c r="K176" s="4"/>
      <c r="L176" s="4"/>
      <c r="M176" s="4"/>
      <c r="N176" s="4"/>
      <c r="O176" s="41"/>
      <c r="P176" s="4"/>
      <c r="Q176" s="4"/>
      <c r="R176" s="4"/>
      <c r="S176" s="4"/>
      <c r="T176" s="4"/>
      <c r="U176" s="4"/>
      <c r="V176" s="4"/>
      <c r="W176" s="4"/>
      <c r="X176" s="4"/>
    </row>
    <row r="177" spans="2:24" customFormat="1" x14ac:dyDescent="0.25">
      <c r="B177" s="4"/>
      <c r="C177" s="4"/>
      <c r="D177" s="4"/>
      <c r="E177" s="212"/>
      <c r="F177" s="4"/>
      <c r="G177" s="213"/>
      <c r="H177" s="213"/>
      <c r="I177" s="213"/>
      <c r="J177" s="213"/>
      <c r="K177" s="4"/>
      <c r="L177" s="4"/>
      <c r="M177" s="4"/>
      <c r="N177" s="4"/>
      <c r="O177" s="41"/>
      <c r="P177" s="4"/>
      <c r="Q177" s="4"/>
      <c r="R177" s="4"/>
      <c r="S177" s="4"/>
      <c r="T177" s="4"/>
      <c r="U177" s="4"/>
      <c r="V177" s="4"/>
      <c r="W177" s="4"/>
      <c r="X177" s="4"/>
    </row>
    <row r="178" spans="2:24" customFormat="1" x14ac:dyDescent="0.25">
      <c r="B178" s="153" t="s">
        <v>182</v>
      </c>
      <c r="C178" s="153"/>
      <c r="D178" s="153"/>
      <c r="E178" s="154"/>
      <c r="F178" s="4"/>
      <c r="G178" s="94"/>
      <c r="H178" s="94"/>
      <c r="I178" s="94"/>
      <c r="J178" s="94"/>
      <c r="K178" s="9"/>
      <c r="L178" s="9"/>
      <c r="M178" s="9"/>
      <c r="N178" s="9"/>
      <c r="O178" s="41"/>
      <c r="P178" s="4"/>
      <c r="Q178" s="4"/>
      <c r="R178" s="4"/>
      <c r="S178" s="4"/>
      <c r="T178" s="4"/>
      <c r="U178" s="4"/>
      <c r="V178" s="4"/>
      <c r="W178" s="4"/>
      <c r="X178" s="4"/>
    </row>
    <row r="179" spans="2:24" ht="15" customHeight="1" x14ac:dyDescent="0.25">
      <c r="B179" s="62" t="s">
        <v>171</v>
      </c>
      <c r="C179" s="63"/>
      <c r="D179" s="63"/>
      <c r="E179" s="63"/>
      <c r="F179" s="63"/>
      <c r="G179" s="63"/>
      <c r="H179" s="63"/>
      <c r="I179" s="63"/>
      <c r="J179" s="63"/>
      <c r="K179" s="63"/>
      <c r="L179" s="63"/>
      <c r="M179" s="63"/>
      <c r="N179" s="64"/>
    </row>
    <row r="180" spans="2:24" ht="15" customHeight="1" x14ac:dyDescent="0.25">
      <c r="B180" s="65" t="s">
        <v>172</v>
      </c>
      <c r="C180" s="66"/>
      <c r="D180" s="66"/>
      <c r="E180" s="66"/>
      <c r="F180" s="66"/>
      <c r="G180" s="66"/>
      <c r="H180" s="66"/>
      <c r="I180" s="66"/>
      <c r="J180" s="66"/>
      <c r="K180" s="66"/>
      <c r="L180" s="66"/>
      <c r="M180" s="66"/>
      <c r="N180" s="67"/>
    </row>
    <row r="181" spans="2:24" ht="15" customHeight="1" x14ac:dyDescent="0.25">
      <c r="B181" s="65" t="s">
        <v>189</v>
      </c>
      <c r="C181" s="66"/>
      <c r="D181" s="66"/>
      <c r="E181" s="66"/>
      <c r="F181" s="66"/>
      <c r="G181" s="66"/>
      <c r="H181" s="66"/>
      <c r="I181" s="66"/>
      <c r="J181" s="66"/>
      <c r="K181" s="66"/>
      <c r="L181" s="66"/>
      <c r="M181" s="66"/>
      <c r="N181" s="67"/>
    </row>
    <row r="182" spans="2:24" ht="15" customHeight="1" x14ac:dyDescent="0.25">
      <c r="B182" s="65" t="s">
        <v>341</v>
      </c>
      <c r="C182" s="66"/>
      <c r="D182" s="66"/>
      <c r="E182" s="66"/>
      <c r="F182" s="66"/>
      <c r="G182" s="66"/>
      <c r="H182" s="66"/>
      <c r="I182" s="66"/>
      <c r="J182" s="66"/>
      <c r="K182" s="66"/>
      <c r="L182" s="66"/>
      <c r="M182" s="66"/>
      <c r="N182" s="67"/>
    </row>
    <row r="183" spans="2:24" ht="15" customHeight="1" x14ac:dyDescent="0.25">
      <c r="B183" s="68"/>
      <c r="C183" s="69"/>
      <c r="D183" s="69"/>
      <c r="E183" s="69"/>
      <c r="F183" s="69"/>
      <c r="G183" s="69"/>
      <c r="H183" s="69"/>
      <c r="I183" s="69"/>
      <c r="J183" s="69"/>
      <c r="K183" s="69"/>
      <c r="L183" s="69"/>
      <c r="M183" s="69"/>
      <c r="N183" s="70"/>
    </row>
    <row r="184" spans="2:24" ht="15" customHeight="1" x14ac:dyDescent="0.25">
      <c r="B184" s="14"/>
      <c r="C184" s="14"/>
      <c r="D184" s="14"/>
      <c r="E184" s="14"/>
      <c r="F184" s="14"/>
      <c r="G184" s="14"/>
      <c r="H184" s="14"/>
      <c r="I184" s="14"/>
      <c r="J184" s="14"/>
      <c r="K184" s="14"/>
      <c r="L184" s="14"/>
      <c r="M184" s="14"/>
      <c r="N184" s="14"/>
    </row>
    <row r="185" spans="2:24" ht="19.5" customHeight="1" x14ac:dyDescent="0.25">
      <c r="B185" s="488" t="s">
        <v>173</v>
      </c>
      <c r="C185" s="489"/>
      <c r="D185" s="489"/>
      <c r="E185" s="489"/>
      <c r="F185" s="489"/>
      <c r="G185" s="490"/>
      <c r="H185" s="488" t="s">
        <v>174</v>
      </c>
      <c r="I185" s="489"/>
      <c r="J185" s="489"/>
      <c r="K185" s="489"/>
      <c r="L185" s="489"/>
      <c r="M185" s="489"/>
      <c r="N185" s="490"/>
    </row>
    <row r="186" spans="2:24" ht="15" customHeight="1" x14ac:dyDescent="0.25">
      <c r="B186" s="446" t="s">
        <v>176</v>
      </c>
      <c r="C186" s="447"/>
      <c r="D186" s="448" t="s">
        <v>315</v>
      </c>
      <c r="E186" s="449"/>
      <c r="F186" s="449"/>
      <c r="G186" s="450"/>
      <c r="H186" s="446" t="s">
        <v>176</v>
      </c>
      <c r="I186" s="447"/>
      <c r="J186" s="448"/>
      <c r="K186" s="449"/>
      <c r="L186" s="449"/>
      <c r="M186" s="449"/>
      <c r="N186" s="450"/>
      <c r="R186" s="3"/>
      <c r="S186" s="1"/>
      <c r="T186" s="1"/>
      <c r="U186" s="1"/>
    </row>
    <row r="187" spans="2:24" ht="15" customHeight="1" x14ac:dyDescent="0.25">
      <c r="B187" s="457" t="s">
        <v>81</v>
      </c>
      <c r="C187" s="458"/>
      <c r="D187" s="457" t="s">
        <v>186</v>
      </c>
      <c r="E187" s="459"/>
      <c r="F187" s="459"/>
      <c r="G187" s="458"/>
      <c r="H187" s="459" t="s">
        <v>81</v>
      </c>
      <c r="I187" s="458"/>
      <c r="J187" s="457" t="s">
        <v>313</v>
      </c>
      <c r="K187" s="459"/>
      <c r="L187" s="459"/>
      <c r="M187" s="459"/>
      <c r="N187" s="458"/>
      <c r="P187" s="460"/>
      <c r="Q187" s="460"/>
      <c r="R187" s="460"/>
      <c r="S187" s="460"/>
      <c r="T187" s="460"/>
      <c r="U187" s="460"/>
    </row>
    <row r="188" spans="2:24" ht="15.75" x14ac:dyDescent="0.25">
      <c r="B188" s="446" t="s">
        <v>177</v>
      </c>
      <c r="C188" s="447"/>
      <c r="D188" s="457" t="s">
        <v>178</v>
      </c>
      <c r="E188" s="459"/>
      <c r="F188" s="459"/>
      <c r="G188" s="458"/>
      <c r="H188" s="457" t="s">
        <v>177</v>
      </c>
      <c r="I188" s="458"/>
      <c r="J188" s="552" t="s">
        <v>188</v>
      </c>
      <c r="K188" s="553"/>
      <c r="L188" s="553"/>
      <c r="M188" s="553"/>
      <c r="N188" s="554"/>
      <c r="R188" s="1"/>
      <c r="S188" s="1"/>
      <c r="T188" s="1"/>
      <c r="U188" s="1"/>
    </row>
    <row r="189" spans="2:24" ht="18.75" x14ac:dyDescent="0.25">
      <c r="B189" s="442" t="s">
        <v>179</v>
      </c>
      <c r="C189" s="443"/>
      <c r="G189" s="147"/>
      <c r="H189" s="442" t="s">
        <v>179</v>
      </c>
      <c r="I189" s="443"/>
      <c r="K189" s="1"/>
      <c r="L189" s="1"/>
      <c r="M189" s="1"/>
      <c r="N189" s="6"/>
      <c r="R189" s="1"/>
      <c r="S189" s="1"/>
      <c r="T189" s="1"/>
      <c r="U189" s="1"/>
    </row>
    <row r="190" spans="2:24" ht="18.75" x14ac:dyDescent="0.25">
      <c r="B190" s="442"/>
      <c r="C190" s="443"/>
      <c r="G190" s="147"/>
      <c r="H190" s="442"/>
      <c r="I190" s="443"/>
      <c r="K190" s="1"/>
      <c r="L190" s="1"/>
      <c r="M190" s="1"/>
      <c r="N190" s="6"/>
      <c r="R190" s="1"/>
      <c r="S190" s="1"/>
      <c r="T190" s="1"/>
      <c r="U190" s="1"/>
    </row>
    <row r="191" spans="2:24" ht="18.75" x14ac:dyDescent="0.25">
      <c r="B191" s="444"/>
      <c r="C191" s="445"/>
      <c r="D191" s="11"/>
      <c r="E191" s="11"/>
      <c r="F191" s="11"/>
      <c r="G191" s="148"/>
      <c r="H191" s="444"/>
      <c r="I191" s="445"/>
      <c r="J191" s="11"/>
      <c r="K191" s="146"/>
      <c r="L191" s="19"/>
      <c r="M191" s="19"/>
      <c r="N191" s="20"/>
      <c r="Q191" s="453"/>
      <c r="R191" s="453"/>
      <c r="S191" s="453"/>
      <c r="T191" s="453"/>
      <c r="U191" s="1"/>
    </row>
    <row r="192" spans="2:24" ht="18.75" x14ac:dyDescent="0.25">
      <c r="B192" s="150"/>
      <c r="C192" s="150"/>
      <c r="G192" s="2"/>
      <c r="H192" s="150"/>
      <c r="I192" s="150"/>
      <c r="K192" s="149"/>
      <c r="L192" s="1"/>
      <c r="M192" s="1"/>
      <c r="N192" s="1"/>
      <c r="Q192" s="101"/>
      <c r="R192" s="101"/>
      <c r="S192" s="101"/>
      <c r="T192" s="101"/>
      <c r="U192" s="1"/>
    </row>
    <row r="193" spans="2:14" ht="18.75" x14ac:dyDescent="0.25">
      <c r="B193" s="454" t="s">
        <v>175</v>
      </c>
      <c r="C193" s="455"/>
      <c r="D193" s="455"/>
      <c r="E193" s="455"/>
      <c r="F193" s="455"/>
      <c r="G193" s="455"/>
      <c r="H193" s="455"/>
      <c r="I193" s="455"/>
      <c r="J193" s="455"/>
      <c r="K193" s="455"/>
      <c r="L193" s="455"/>
      <c r="M193" s="455"/>
      <c r="N193" s="456"/>
    </row>
    <row r="194" spans="2:14" x14ac:dyDescent="0.25">
      <c r="B194" s="31"/>
      <c r="N194" s="32"/>
    </row>
    <row r="195" spans="2:14" x14ac:dyDescent="0.25">
      <c r="B195" s="31"/>
      <c r="N195" s="32"/>
    </row>
    <row r="196" spans="2:14" x14ac:dyDescent="0.25">
      <c r="B196" s="31"/>
      <c r="N196" s="32"/>
    </row>
    <row r="197" spans="2:14" x14ac:dyDescent="0.25">
      <c r="B197" s="33"/>
      <c r="C197" s="11"/>
      <c r="D197" s="11"/>
      <c r="E197" s="11"/>
      <c r="F197" s="11"/>
      <c r="G197" s="11"/>
      <c r="H197" s="11"/>
      <c r="I197" s="11"/>
      <c r="J197" s="11"/>
      <c r="K197" s="11"/>
      <c r="L197" s="11"/>
      <c r="M197" s="11"/>
      <c r="N197" s="34"/>
    </row>
  </sheetData>
  <mergeCells count="156">
    <mergeCell ref="B89:D89"/>
    <mergeCell ref="E89:H89"/>
    <mergeCell ref="I89:J89"/>
    <mergeCell ref="K89:N89"/>
    <mergeCell ref="G148:O148"/>
    <mergeCell ref="G149:O149"/>
    <mergeCell ref="G150:O150"/>
    <mergeCell ref="G151:O151"/>
    <mergeCell ref="G152:O152"/>
    <mergeCell ref="L96:N96"/>
    <mergeCell ref="B95:D95"/>
    <mergeCell ref="E95:F95"/>
    <mergeCell ref="H95:K95"/>
    <mergeCell ref="L95:N95"/>
    <mergeCell ref="K106:N106"/>
    <mergeCell ref="G137:O137"/>
    <mergeCell ref="E131:F131"/>
    <mergeCell ref="G139:O139"/>
    <mergeCell ref="G142:O142"/>
    <mergeCell ref="G140:O140"/>
    <mergeCell ref="G141:O141"/>
    <mergeCell ref="K114:N114"/>
    <mergeCell ref="K116:N116"/>
    <mergeCell ref="B118:N118"/>
    <mergeCell ref="B86:D86"/>
    <mergeCell ref="E86:H86"/>
    <mergeCell ref="I86:J86"/>
    <mergeCell ref="K86:N86"/>
    <mergeCell ref="B87:D87"/>
    <mergeCell ref="E87:H87"/>
    <mergeCell ref="I87:J87"/>
    <mergeCell ref="K87:N87"/>
    <mergeCell ref="B88:D88"/>
    <mergeCell ref="E88:H88"/>
    <mergeCell ref="I88:J88"/>
    <mergeCell ref="K88:N88"/>
    <mergeCell ref="B82:N82"/>
    <mergeCell ref="B83:H83"/>
    <mergeCell ref="I83:N83"/>
    <mergeCell ref="B84:D84"/>
    <mergeCell ref="E84:H84"/>
    <mergeCell ref="I84:J84"/>
    <mergeCell ref="K84:N84"/>
    <mergeCell ref="B85:D85"/>
    <mergeCell ref="E85:H85"/>
    <mergeCell ref="I85:J85"/>
    <mergeCell ref="K85:N85"/>
    <mergeCell ref="B193:N193"/>
    <mergeCell ref="K164:N164"/>
    <mergeCell ref="K165:N165"/>
    <mergeCell ref="K166:N166"/>
    <mergeCell ref="K167:N167"/>
    <mergeCell ref="B185:G185"/>
    <mergeCell ref="H185:N185"/>
    <mergeCell ref="G143:O143"/>
    <mergeCell ref="G144:O144"/>
    <mergeCell ref="G145:O145"/>
    <mergeCell ref="B146:O146"/>
    <mergeCell ref="D163:L163"/>
    <mergeCell ref="B189:C191"/>
    <mergeCell ref="H189:I191"/>
    <mergeCell ref="G153:O153"/>
    <mergeCell ref="G154:O154"/>
    <mergeCell ref="G155:O155"/>
    <mergeCell ref="G156:O156"/>
    <mergeCell ref="G157:O157"/>
    <mergeCell ref="G158:O158"/>
    <mergeCell ref="B159:O159"/>
    <mergeCell ref="Q191:T191"/>
    <mergeCell ref="B186:C186"/>
    <mergeCell ref="D186:G186"/>
    <mergeCell ref="H186:I186"/>
    <mergeCell ref="J186:N186"/>
    <mergeCell ref="B187:C187"/>
    <mergeCell ref="D187:G187"/>
    <mergeCell ref="H187:I187"/>
    <mergeCell ref="J187:N187"/>
    <mergeCell ref="P187:U187"/>
    <mergeCell ref="B188:C188"/>
    <mergeCell ref="D188:G188"/>
    <mergeCell ref="H188:I188"/>
    <mergeCell ref="J188:N188"/>
    <mergeCell ref="E125:G125"/>
    <mergeCell ref="K125:N125"/>
    <mergeCell ref="J124:N124"/>
    <mergeCell ref="G136:O136"/>
    <mergeCell ref="G138:O138"/>
    <mergeCell ref="C120:F120"/>
    <mergeCell ref="G120:G121"/>
    <mergeCell ref="H120:H121"/>
    <mergeCell ref="I120:J121"/>
    <mergeCell ref="C121:F121"/>
    <mergeCell ref="E130:G130"/>
    <mergeCell ref="E132:G132"/>
    <mergeCell ref="G135:O135"/>
    <mergeCell ref="K126:N126"/>
    <mergeCell ref="K127:N127"/>
    <mergeCell ref="K128:N128"/>
    <mergeCell ref="B75:N75"/>
    <mergeCell ref="B76:N78"/>
    <mergeCell ref="K110:N110"/>
    <mergeCell ref="K112:N112"/>
    <mergeCell ref="B94:D94"/>
    <mergeCell ref="E94:F94"/>
    <mergeCell ref="H94:K94"/>
    <mergeCell ref="B93:D93"/>
    <mergeCell ref="E93:F93"/>
    <mergeCell ref="H93:K93"/>
    <mergeCell ref="L93:N93"/>
    <mergeCell ref="B92:N92"/>
    <mergeCell ref="K109:N109"/>
    <mergeCell ref="L94:N94"/>
    <mergeCell ref="H98:K98"/>
    <mergeCell ref="L98:N98"/>
    <mergeCell ref="K100:N100"/>
    <mergeCell ref="K101:N101"/>
    <mergeCell ref="K102:M102"/>
    <mergeCell ref="K103:N103"/>
    <mergeCell ref="K104:N104"/>
    <mergeCell ref="B96:D96"/>
    <mergeCell ref="E96:F96"/>
    <mergeCell ref="H96:K96"/>
    <mergeCell ref="B18:D18"/>
    <mergeCell ref="E18:H18"/>
    <mergeCell ref="I18:K18"/>
    <mergeCell ref="L18:N18"/>
    <mergeCell ref="B65:N72"/>
    <mergeCell ref="I21:K21"/>
    <mergeCell ref="L21:N21"/>
    <mergeCell ref="B17:D17"/>
    <mergeCell ref="E17:H17"/>
    <mergeCell ref="I17:K17"/>
    <mergeCell ref="B97:D97"/>
    <mergeCell ref="E97:F97"/>
    <mergeCell ref="H97:K97"/>
    <mergeCell ref="L97:N97"/>
    <mergeCell ref="B2:N2"/>
    <mergeCell ref="B3:N3"/>
    <mergeCell ref="B4:N4"/>
    <mergeCell ref="B5:N5"/>
    <mergeCell ref="B6:N6"/>
    <mergeCell ref="B16:N16"/>
    <mergeCell ref="B45:N45"/>
    <mergeCell ref="B46:N52"/>
    <mergeCell ref="B64:N64"/>
    <mergeCell ref="B19:D19"/>
    <mergeCell ref="E19:H19"/>
    <mergeCell ref="I19:K19"/>
    <mergeCell ref="L19:N19"/>
    <mergeCell ref="B20:D20"/>
    <mergeCell ref="E20:H20"/>
    <mergeCell ref="I20:K20"/>
    <mergeCell ref="L20:N20"/>
    <mergeCell ref="B21:D21"/>
    <mergeCell ref="E21:H21"/>
    <mergeCell ref="L17:N17"/>
  </mergeCells>
  <pageMargins left="0.33" right="0.4" top="0.17" bottom="0.27" header="0.18" footer="0.21"/>
  <pageSetup paperSize="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073" r:id="rId4" name="Check Box 1">
              <controlPr defaultSize="0" autoFill="0" autoLine="0" autoPict="0">
                <anchor moveWithCells="1">
                  <from>
                    <xdr:col>4</xdr:col>
                    <xdr:colOff>66675</xdr:colOff>
                    <xdr:row>7</xdr:row>
                    <xdr:rowOff>190500</xdr:rowOff>
                  </from>
                  <to>
                    <xdr:col>4</xdr:col>
                    <xdr:colOff>371475</xdr:colOff>
                    <xdr:row>9</xdr:row>
                    <xdr:rowOff>19050</xdr:rowOff>
                  </to>
                </anchor>
              </controlPr>
            </control>
          </mc:Choice>
        </mc:AlternateContent>
        <mc:AlternateContent xmlns:mc="http://schemas.openxmlformats.org/markup-compatibility/2006">
          <mc:Choice Requires="x14">
            <control shapeId="3074" r:id="rId5" name="Check Box 2">
              <controlPr defaultSize="0" autoFill="0" autoLine="0" autoPict="0">
                <anchor moveWithCells="1">
                  <from>
                    <xdr:col>1</xdr:col>
                    <xdr:colOff>66675</xdr:colOff>
                    <xdr:row>7</xdr:row>
                    <xdr:rowOff>190500</xdr:rowOff>
                  </from>
                  <to>
                    <xdr:col>1</xdr:col>
                    <xdr:colOff>371475</xdr:colOff>
                    <xdr:row>9</xdr:row>
                    <xdr:rowOff>19050</xdr:rowOff>
                  </to>
                </anchor>
              </controlPr>
            </control>
          </mc:Choice>
        </mc:AlternateContent>
        <mc:AlternateContent xmlns:mc="http://schemas.openxmlformats.org/markup-compatibility/2006">
          <mc:Choice Requires="x14">
            <control shapeId="3075" r:id="rId6" name="Check Box 3">
              <controlPr defaultSize="0" autoFill="0" autoLine="0" autoPict="0">
                <anchor moveWithCells="1">
                  <from>
                    <xdr:col>8</xdr:col>
                    <xdr:colOff>66675</xdr:colOff>
                    <xdr:row>7</xdr:row>
                    <xdr:rowOff>190500</xdr:rowOff>
                  </from>
                  <to>
                    <xdr:col>8</xdr:col>
                    <xdr:colOff>371475</xdr:colOff>
                    <xdr:row>9</xdr:row>
                    <xdr:rowOff>19050</xdr:rowOff>
                  </to>
                </anchor>
              </controlPr>
            </control>
          </mc:Choice>
        </mc:AlternateContent>
        <mc:AlternateContent xmlns:mc="http://schemas.openxmlformats.org/markup-compatibility/2006">
          <mc:Choice Requires="x14">
            <control shapeId="3076" r:id="rId7" name="Check Box 4">
              <controlPr defaultSize="0" autoFill="0" autoLine="0" autoPict="0">
                <anchor moveWithCells="1">
                  <from>
                    <xdr:col>8</xdr:col>
                    <xdr:colOff>66675</xdr:colOff>
                    <xdr:row>9</xdr:row>
                    <xdr:rowOff>0</xdr:rowOff>
                  </from>
                  <to>
                    <xdr:col>8</xdr:col>
                    <xdr:colOff>371475</xdr:colOff>
                    <xdr:row>10</xdr:row>
                    <xdr:rowOff>0</xdr:rowOff>
                  </to>
                </anchor>
              </controlPr>
            </control>
          </mc:Choice>
        </mc:AlternateContent>
        <mc:AlternateContent xmlns:mc="http://schemas.openxmlformats.org/markup-compatibility/2006">
          <mc:Choice Requires="x14">
            <control shapeId="3077" r:id="rId8" name="Check Box 5">
              <controlPr defaultSize="0" autoFill="0" autoLine="0" autoPict="0">
                <anchor moveWithCells="1">
                  <from>
                    <xdr:col>11</xdr:col>
                    <xdr:colOff>66675</xdr:colOff>
                    <xdr:row>7</xdr:row>
                    <xdr:rowOff>190500</xdr:rowOff>
                  </from>
                  <to>
                    <xdr:col>11</xdr:col>
                    <xdr:colOff>371475</xdr:colOff>
                    <xdr:row>9</xdr:row>
                    <xdr:rowOff>19050</xdr:rowOff>
                  </to>
                </anchor>
              </controlPr>
            </control>
          </mc:Choice>
        </mc:AlternateContent>
        <mc:AlternateContent xmlns:mc="http://schemas.openxmlformats.org/markup-compatibility/2006">
          <mc:Choice Requires="x14">
            <control shapeId="3078" r:id="rId9" name="Check Box 6">
              <controlPr defaultSize="0" autoFill="0" autoLine="0" autoPict="0">
                <anchor moveWithCells="1">
                  <from>
                    <xdr:col>11</xdr:col>
                    <xdr:colOff>66675</xdr:colOff>
                    <xdr:row>9</xdr:row>
                    <xdr:rowOff>0</xdr:rowOff>
                  </from>
                  <to>
                    <xdr:col>11</xdr:col>
                    <xdr:colOff>371475</xdr:colOff>
                    <xdr:row>10</xdr:row>
                    <xdr:rowOff>0</xdr:rowOff>
                  </to>
                </anchor>
              </controlPr>
            </control>
          </mc:Choice>
        </mc:AlternateContent>
        <mc:AlternateContent xmlns:mc="http://schemas.openxmlformats.org/markup-compatibility/2006">
          <mc:Choice Requires="x14">
            <control shapeId="3079" r:id="rId10" name="Check Box 7">
              <controlPr defaultSize="0" autoFill="0" autoLine="0" autoPict="0">
                <anchor moveWithCells="1">
                  <from>
                    <xdr:col>1</xdr:col>
                    <xdr:colOff>66675</xdr:colOff>
                    <xdr:row>9</xdr:row>
                    <xdr:rowOff>0</xdr:rowOff>
                  </from>
                  <to>
                    <xdr:col>1</xdr:col>
                    <xdr:colOff>371475</xdr:colOff>
                    <xdr:row>10</xdr:row>
                    <xdr:rowOff>0</xdr:rowOff>
                  </to>
                </anchor>
              </controlPr>
            </control>
          </mc:Choice>
        </mc:AlternateContent>
        <mc:AlternateContent xmlns:mc="http://schemas.openxmlformats.org/markup-compatibility/2006">
          <mc:Choice Requires="x14">
            <control shapeId="3080" r:id="rId11" name="Check Box 8">
              <controlPr defaultSize="0" autoFill="0" autoLine="0" autoPict="0">
                <anchor moveWithCells="1">
                  <from>
                    <xdr:col>4</xdr:col>
                    <xdr:colOff>66675</xdr:colOff>
                    <xdr:row>27</xdr:row>
                    <xdr:rowOff>0</xdr:rowOff>
                  </from>
                  <to>
                    <xdr:col>4</xdr:col>
                    <xdr:colOff>371475</xdr:colOff>
                    <xdr:row>28</xdr:row>
                    <xdr:rowOff>0</xdr:rowOff>
                  </to>
                </anchor>
              </controlPr>
            </control>
          </mc:Choice>
        </mc:AlternateContent>
        <mc:AlternateContent xmlns:mc="http://schemas.openxmlformats.org/markup-compatibility/2006">
          <mc:Choice Requires="x14">
            <control shapeId="3081" r:id="rId12" name="Check Box 9">
              <controlPr defaultSize="0" autoFill="0" autoLine="0" autoPict="0">
                <anchor moveWithCells="1">
                  <from>
                    <xdr:col>4</xdr:col>
                    <xdr:colOff>66675</xdr:colOff>
                    <xdr:row>28</xdr:row>
                    <xdr:rowOff>0</xdr:rowOff>
                  </from>
                  <to>
                    <xdr:col>4</xdr:col>
                    <xdr:colOff>371475</xdr:colOff>
                    <xdr:row>28</xdr:row>
                    <xdr:rowOff>190500</xdr:rowOff>
                  </to>
                </anchor>
              </controlPr>
            </control>
          </mc:Choice>
        </mc:AlternateContent>
        <mc:AlternateContent xmlns:mc="http://schemas.openxmlformats.org/markup-compatibility/2006">
          <mc:Choice Requires="x14">
            <control shapeId="3082" r:id="rId13" name="Check Box 10">
              <controlPr defaultSize="0" autoFill="0" autoLine="0" autoPict="0">
                <anchor moveWithCells="1">
                  <from>
                    <xdr:col>6</xdr:col>
                    <xdr:colOff>66675</xdr:colOff>
                    <xdr:row>34</xdr:row>
                    <xdr:rowOff>0</xdr:rowOff>
                  </from>
                  <to>
                    <xdr:col>6</xdr:col>
                    <xdr:colOff>371475</xdr:colOff>
                    <xdr:row>35</xdr:row>
                    <xdr:rowOff>0</xdr:rowOff>
                  </to>
                </anchor>
              </controlPr>
            </control>
          </mc:Choice>
        </mc:AlternateContent>
        <mc:AlternateContent xmlns:mc="http://schemas.openxmlformats.org/markup-compatibility/2006">
          <mc:Choice Requires="x14">
            <control shapeId="3083" r:id="rId14" name="Check Box 11">
              <controlPr defaultSize="0" autoFill="0" autoLine="0" autoPict="0">
                <anchor moveWithCells="1">
                  <from>
                    <xdr:col>9</xdr:col>
                    <xdr:colOff>66675</xdr:colOff>
                    <xdr:row>34</xdr:row>
                    <xdr:rowOff>0</xdr:rowOff>
                  </from>
                  <to>
                    <xdr:col>9</xdr:col>
                    <xdr:colOff>371475</xdr:colOff>
                    <xdr:row>35</xdr:row>
                    <xdr:rowOff>0</xdr:rowOff>
                  </to>
                </anchor>
              </controlPr>
            </control>
          </mc:Choice>
        </mc:AlternateContent>
        <mc:AlternateContent xmlns:mc="http://schemas.openxmlformats.org/markup-compatibility/2006">
          <mc:Choice Requires="x14">
            <control shapeId="3084" r:id="rId15" name="Check Box 12">
              <controlPr defaultSize="0" autoFill="0" autoLine="0" autoPict="0">
                <anchor moveWithCells="1">
                  <from>
                    <xdr:col>6</xdr:col>
                    <xdr:colOff>66675</xdr:colOff>
                    <xdr:row>36</xdr:row>
                    <xdr:rowOff>0</xdr:rowOff>
                  </from>
                  <to>
                    <xdr:col>6</xdr:col>
                    <xdr:colOff>371475</xdr:colOff>
                    <xdr:row>37</xdr:row>
                    <xdr:rowOff>0</xdr:rowOff>
                  </to>
                </anchor>
              </controlPr>
            </control>
          </mc:Choice>
        </mc:AlternateContent>
        <mc:AlternateContent xmlns:mc="http://schemas.openxmlformats.org/markup-compatibility/2006">
          <mc:Choice Requires="x14">
            <control shapeId="3085" r:id="rId16" name="Check Box 13">
              <controlPr defaultSize="0" autoFill="0" autoLine="0" autoPict="0">
                <anchor moveWithCells="1">
                  <from>
                    <xdr:col>10</xdr:col>
                    <xdr:colOff>66675</xdr:colOff>
                    <xdr:row>36</xdr:row>
                    <xdr:rowOff>0</xdr:rowOff>
                  </from>
                  <to>
                    <xdr:col>10</xdr:col>
                    <xdr:colOff>371475</xdr:colOff>
                    <xdr:row>37</xdr:row>
                    <xdr:rowOff>0</xdr:rowOff>
                  </to>
                </anchor>
              </controlPr>
            </control>
          </mc:Choice>
        </mc:AlternateContent>
        <mc:AlternateContent xmlns:mc="http://schemas.openxmlformats.org/markup-compatibility/2006">
          <mc:Choice Requires="x14">
            <control shapeId="3086" r:id="rId17" name="Check Box 14">
              <controlPr defaultSize="0" autoFill="0" autoLine="0" autoPict="0">
                <anchor moveWithCells="1">
                  <from>
                    <xdr:col>6</xdr:col>
                    <xdr:colOff>66675</xdr:colOff>
                    <xdr:row>38</xdr:row>
                    <xdr:rowOff>0</xdr:rowOff>
                  </from>
                  <to>
                    <xdr:col>6</xdr:col>
                    <xdr:colOff>371475</xdr:colOff>
                    <xdr:row>39</xdr:row>
                    <xdr:rowOff>0</xdr:rowOff>
                  </to>
                </anchor>
              </controlPr>
            </control>
          </mc:Choice>
        </mc:AlternateContent>
        <mc:AlternateContent xmlns:mc="http://schemas.openxmlformats.org/markup-compatibility/2006">
          <mc:Choice Requires="x14">
            <control shapeId="3087" r:id="rId18" name="Check Box 15">
              <controlPr defaultSize="0" autoFill="0" autoLine="0" autoPict="0">
                <anchor moveWithCells="1">
                  <from>
                    <xdr:col>6</xdr:col>
                    <xdr:colOff>66675</xdr:colOff>
                    <xdr:row>39</xdr:row>
                    <xdr:rowOff>0</xdr:rowOff>
                  </from>
                  <to>
                    <xdr:col>6</xdr:col>
                    <xdr:colOff>371475</xdr:colOff>
                    <xdr:row>40</xdr:row>
                    <xdr:rowOff>0</xdr:rowOff>
                  </to>
                </anchor>
              </controlPr>
            </control>
          </mc:Choice>
        </mc:AlternateContent>
        <mc:AlternateContent xmlns:mc="http://schemas.openxmlformats.org/markup-compatibility/2006">
          <mc:Choice Requires="x14">
            <control shapeId="3088" r:id="rId19" name="Check Box 16">
              <controlPr defaultSize="0" autoFill="0" autoLine="0" autoPict="0">
                <anchor moveWithCells="1">
                  <from>
                    <xdr:col>6</xdr:col>
                    <xdr:colOff>66675</xdr:colOff>
                    <xdr:row>41</xdr:row>
                    <xdr:rowOff>0</xdr:rowOff>
                  </from>
                  <to>
                    <xdr:col>6</xdr:col>
                    <xdr:colOff>371475</xdr:colOff>
                    <xdr:row>42</xdr:row>
                    <xdr:rowOff>0</xdr:rowOff>
                  </to>
                </anchor>
              </controlPr>
            </control>
          </mc:Choice>
        </mc:AlternateContent>
        <mc:AlternateContent xmlns:mc="http://schemas.openxmlformats.org/markup-compatibility/2006">
          <mc:Choice Requires="x14">
            <control shapeId="3089" r:id="rId20" name="Check Box 17">
              <controlPr defaultSize="0" autoFill="0" autoLine="0" autoPict="0">
                <anchor moveWithCells="1">
                  <from>
                    <xdr:col>6</xdr:col>
                    <xdr:colOff>66675</xdr:colOff>
                    <xdr:row>42</xdr:row>
                    <xdr:rowOff>0</xdr:rowOff>
                  </from>
                  <to>
                    <xdr:col>6</xdr:col>
                    <xdr:colOff>371475</xdr:colOff>
                    <xdr:row>43</xdr:row>
                    <xdr:rowOff>0</xdr:rowOff>
                  </to>
                </anchor>
              </controlPr>
            </control>
          </mc:Choice>
        </mc:AlternateContent>
        <mc:AlternateContent xmlns:mc="http://schemas.openxmlformats.org/markup-compatibility/2006">
          <mc:Choice Requires="x14">
            <control shapeId="3090" r:id="rId21" name="Check Box 18">
              <controlPr defaultSize="0" autoFill="0" autoLine="0" autoPict="0">
                <anchor moveWithCells="1">
                  <from>
                    <xdr:col>6</xdr:col>
                    <xdr:colOff>66675</xdr:colOff>
                    <xdr:row>43</xdr:row>
                    <xdr:rowOff>0</xdr:rowOff>
                  </from>
                  <to>
                    <xdr:col>6</xdr:col>
                    <xdr:colOff>371475</xdr:colOff>
                    <xdr:row>44</xdr:row>
                    <xdr:rowOff>0</xdr:rowOff>
                  </to>
                </anchor>
              </controlPr>
            </control>
          </mc:Choice>
        </mc:AlternateContent>
        <mc:AlternateContent xmlns:mc="http://schemas.openxmlformats.org/markup-compatibility/2006">
          <mc:Choice Requires="x14">
            <control shapeId="3091" r:id="rId22" name="Check Box 19">
              <controlPr defaultSize="0" autoFill="0" autoLine="0" autoPict="0">
                <anchor moveWithCells="1">
                  <from>
                    <xdr:col>5</xdr:col>
                    <xdr:colOff>66675</xdr:colOff>
                    <xdr:row>53</xdr:row>
                    <xdr:rowOff>190500</xdr:rowOff>
                  </from>
                  <to>
                    <xdr:col>5</xdr:col>
                    <xdr:colOff>295275</xdr:colOff>
                    <xdr:row>54</xdr:row>
                    <xdr:rowOff>161925</xdr:rowOff>
                  </to>
                </anchor>
              </controlPr>
            </control>
          </mc:Choice>
        </mc:AlternateContent>
        <mc:AlternateContent xmlns:mc="http://schemas.openxmlformats.org/markup-compatibility/2006">
          <mc:Choice Requires="x14">
            <control shapeId="3092" r:id="rId23" name="Check Box 20">
              <controlPr defaultSize="0" autoFill="0" autoLine="0" autoPict="0">
                <anchor moveWithCells="1">
                  <from>
                    <xdr:col>8</xdr:col>
                    <xdr:colOff>66675</xdr:colOff>
                    <xdr:row>53</xdr:row>
                    <xdr:rowOff>190500</xdr:rowOff>
                  </from>
                  <to>
                    <xdr:col>8</xdr:col>
                    <xdr:colOff>295275</xdr:colOff>
                    <xdr:row>54</xdr:row>
                    <xdr:rowOff>161925</xdr:rowOff>
                  </to>
                </anchor>
              </controlPr>
            </control>
          </mc:Choice>
        </mc:AlternateContent>
        <mc:AlternateContent xmlns:mc="http://schemas.openxmlformats.org/markup-compatibility/2006">
          <mc:Choice Requires="x14">
            <control shapeId="3093" r:id="rId24" name="Check Box 21">
              <controlPr defaultSize="0" autoFill="0" autoLine="0" autoPict="0">
                <anchor moveWithCells="1">
                  <from>
                    <xdr:col>5</xdr:col>
                    <xdr:colOff>66675</xdr:colOff>
                    <xdr:row>56</xdr:row>
                    <xdr:rowOff>0</xdr:rowOff>
                  </from>
                  <to>
                    <xdr:col>5</xdr:col>
                    <xdr:colOff>295275</xdr:colOff>
                    <xdr:row>56</xdr:row>
                    <xdr:rowOff>180975</xdr:rowOff>
                  </to>
                </anchor>
              </controlPr>
            </control>
          </mc:Choice>
        </mc:AlternateContent>
        <mc:AlternateContent xmlns:mc="http://schemas.openxmlformats.org/markup-compatibility/2006">
          <mc:Choice Requires="x14">
            <control shapeId="3094" r:id="rId25" name="Check Box 22">
              <controlPr defaultSize="0" autoFill="0" autoLine="0" autoPict="0">
                <anchor moveWithCells="1">
                  <from>
                    <xdr:col>9</xdr:col>
                    <xdr:colOff>66675</xdr:colOff>
                    <xdr:row>56</xdr:row>
                    <xdr:rowOff>0</xdr:rowOff>
                  </from>
                  <to>
                    <xdr:col>9</xdr:col>
                    <xdr:colOff>295275</xdr:colOff>
                    <xdr:row>56</xdr:row>
                    <xdr:rowOff>180975</xdr:rowOff>
                  </to>
                </anchor>
              </controlPr>
            </control>
          </mc:Choice>
        </mc:AlternateContent>
        <mc:AlternateContent xmlns:mc="http://schemas.openxmlformats.org/markup-compatibility/2006">
          <mc:Choice Requires="x14">
            <control shapeId="3095" r:id="rId26" name="Check Box 23">
              <controlPr defaultSize="0" autoFill="0" autoLine="0" autoPict="0">
                <anchor moveWithCells="1">
                  <from>
                    <xdr:col>5</xdr:col>
                    <xdr:colOff>66675</xdr:colOff>
                    <xdr:row>58</xdr:row>
                    <xdr:rowOff>0</xdr:rowOff>
                  </from>
                  <to>
                    <xdr:col>5</xdr:col>
                    <xdr:colOff>295275</xdr:colOff>
                    <xdr:row>58</xdr:row>
                    <xdr:rowOff>180975</xdr:rowOff>
                  </to>
                </anchor>
              </controlPr>
            </control>
          </mc:Choice>
        </mc:AlternateContent>
        <mc:AlternateContent xmlns:mc="http://schemas.openxmlformats.org/markup-compatibility/2006">
          <mc:Choice Requires="x14">
            <control shapeId="3096" r:id="rId27" name="Check Box 24">
              <controlPr defaultSize="0" autoFill="0" autoLine="0" autoPict="0">
                <anchor moveWithCells="1">
                  <from>
                    <xdr:col>9</xdr:col>
                    <xdr:colOff>66675</xdr:colOff>
                    <xdr:row>58</xdr:row>
                    <xdr:rowOff>0</xdr:rowOff>
                  </from>
                  <to>
                    <xdr:col>9</xdr:col>
                    <xdr:colOff>295275</xdr:colOff>
                    <xdr:row>58</xdr:row>
                    <xdr:rowOff>180975</xdr:rowOff>
                  </to>
                </anchor>
              </controlPr>
            </control>
          </mc:Choice>
        </mc:AlternateContent>
        <mc:AlternateContent xmlns:mc="http://schemas.openxmlformats.org/markup-compatibility/2006">
          <mc:Choice Requires="x14">
            <control shapeId="3097" r:id="rId28" name="Check Box 25">
              <controlPr defaultSize="0" autoFill="0" autoLine="0" autoPict="0">
                <anchor moveWithCells="1">
                  <from>
                    <xdr:col>5</xdr:col>
                    <xdr:colOff>66675</xdr:colOff>
                    <xdr:row>60</xdr:row>
                    <xdr:rowOff>0</xdr:rowOff>
                  </from>
                  <to>
                    <xdr:col>5</xdr:col>
                    <xdr:colOff>295275</xdr:colOff>
                    <xdr:row>60</xdr:row>
                    <xdr:rowOff>180975</xdr:rowOff>
                  </to>
                </anchor>
              </controlPr>
            </control>
          </mc:Choice>
        </mc:AlternateContent>
        <mc:AlternateContent xmlns:mc="http://schemas.openxmlformats.org/markup-compatibility/2006">
          <mc:Choice Requires="x14">
            <control shapeId="3098" r:id="rId29" name="Check Box 26">
              <controlPr defaultSize="0" autoFill="0" autoLine="0" autoPict="0">
                <anchor moveWithCells="1">
                  <from>
                    <xdr:col>5</xdr:col>
                    <xdr:colOff>66675</xdr:colOff>
                    <xdr:row>60</xdr:row>
                    <xdr:rowOff>0</xdr:rowOff>
                  </from>
                  <to>
                    <xdr:col>5</xdr:col>
                    <xdr:colOff>295275</xdr:colOff>
                    <xdr:row>60</xdr:row>
                    <xdr:rowOff>180975</xdr:rowOff>
                  </to>
                </anchor>
              </controlPr>
            </control>
          </mc:Choice>
        </mc:AlternateContent>
        <mc:AlternateContent xmlns:mc="http://schemas.openxmlformats.org/markup-compatibility/2006">
          <mc:Choice Requires="x14">
            <control shapeId="3099" r:id="rId30" name="Check Box 27">
              <controlPr defaultSize="0" autoFill="0" autoLine="0" autoPict="0">
                <anchor moveWithCells="1">
                  <from>
                    <xdr:col>5</xdr:col>
                    <xdr:colOff>66675</xdr:colOff>
                    <xdr:row>60</xdr:row>
                    <xdr:rowOff>0</xdr:rowOff>
                  </from>
                  <to>
                    <xdr:col>5</xdr:col>
                    <xdr:colOff>295275</xdr:colOff>
                    <xdr:row>60</xdr:row>
                    <xdr:rowOff>180975</xdr:rowOff>
                  </to>
                </anchor>
              </controlPr>
            </control>
          </mc:Choice>
        </mc:AlternateContent>
        <mc:AlternateContent xmlns:mc="http://schemas.openxmlformats.org/markup-compatibility/2006">
          <mc:Choice Requires="x14">
            <control shapeId="3100" r:id="rId31" name="Check Box 28">
              <controlPr defaultSize="0" autoFill="0" autoLine="0" autoPict="0">
                <anchor moveWithCells="1">
                  <from>
                    <xdr:col>5</xdr:col>
                    <xdr:colOff>66675</xdr:colOff>
                    <xdr:row>60</xdr:row>
                    <xdr:rowOff>0</xdr:rowOff>
                  </from>
                  <to>
                    <xdr:col>5</xdr:col>
                    <xdr:colOff>295275</xdr:colOff>
                    <xdr:row>60</xdr:row>
                    <xdr:rowOff>180975</xdr:rowOff>
                  </to>
                </anchor>
              </controlPr>
            </control>
          </mc:Choice>
        </mc:AlternateContent>
        <mc:AlternateContent xmlns:mc="http://schemas.openxmlformats.org/markup-compatibility/2006">
          <mc:Choice Requires="x14">
            <control shapeId="3101" r:id="rId32" name="Check Box 29">
              <controlPr defaultSize="0" autoFill="0" autoLine="0" autoPict="0">
                <anchor moveWithCells="1">
                  <from>
                    <xdr:col>5</xdr:col>
                    <xdr:colOff>66675</xdr:colOff>
                    <xdr:row>61</xdr:row>
                    <xdr:rowOff>0</xdr:rowOff>
                  </from>
                  <to>
                    <xdr:col>5</xdr:col>
                    <xdr:colOff>295275</xdr:colOff>
                    <xdr:row>61</xdr:row>
                    <xdr:rowOff>180975</xdr:rowOff>
                  </to>
                </anchor>
              </controlPr>
            </control>
          </mc:Choice>
        </mc:AlternateContent>
        <mc:AlternateContent xmlns:mc="http://schemas.openxmlformats.org/markup-compatibility/2006">
          <mc:Choice Requires="x14">
            <control shapeId="3102" r:id="rId33" name="Check Box 30">
              <controlPr defaultSize="0" autoFill="0" autoLine="0" autoPict="0">
                <anchor moveWithCells="1">
                  <from>
                    <xdr:col>5</xdr:col>
                    <xdr:colOff>66675</xdr:colOff>
                    <xdr:row>62</xdr:row>
                    <xdr:rowOff>0</xdr:rowOff>
                  </from>
                  <to>
                    <xdr:col>5</xdr:col>
                    <xdr:colOff>295275</xdr:colOff>
                    <xdr:row>62</xdr:row>
                    <xdr:rowOff>180975</xdr:rowOff>
                  </to>
                </anchor>
              </controlPr>
            </control>
          </mc:Choice>
        </mc:AlternateContent>
      </controls>
    </mc:Choice>
  </mc:AlternateConten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204"/>
  <sheetViews>
    <sheetView topLeftCell="A85" workbookViewId="0">
      <selection activeCell="B97" sqref="B97:N104"/>
    </sheetView>
  </sheetViews>
  <sheetFormatPr defaultRowHeight="15" x14ac:dyDescent="0.25"/>
  <cols>
    <col min="1" max="1" width="1.7109375" style="4" customWidth="1"/>
    <col min="2" max="3" width="5.7109375" style="4" customWidth="1"/>
    <col min="4" max="4" width="9.140625" style="4"/>
    <col min="5" max="5" width="5.7109375" style="4" customWidth="1"/>
    <col min="6" max="6" width="6" style="4" customWidth="1"/>
    <col min="7" max="8" width="5.7109375" style="4" customWidth="1"/>
    <col min="9" max="10" width="9.140625" style="4"/>
    <col min="11" max="11" width="7" style="4" customWidth="1"/>
    <col min="12" max="13" width="5.7109375" style="4" customWidth="1"/>
    <col min="14" max="14" width="9.140625" style="4"/>
    <col min="15" max="15" width="5.7109375" style="4" customWidth="1"/>
    <col min="16" max="16384" width="9.140625" style="4"/>
  </cols>
  <sheetData>
    <row r="1" spans="2:14" ht="6.75" customHeight="1" x14ac:dyDescent="0.25"/>
    <row r="2" spans="2:14" ht="21" customHeight="1" x14ac:dyDescent="0.25">
      <c r="B2" s="429" t="s">
        <v>14</v>
      </c>
      <c r="C2" s="429"/>
      <c r="D2" s="429"/>
      <c r="E2" s="429"/>
      <c r="F2" s="429"/>
      <c r="G2" s="429"/>
      <c r="H2" s="429"/>
      <c r="I2" s="429"/>
      <c r="J2" s="429"/>
      <c r="K2" s="429"/>
      <c r="L2" s="429"/>
      <c r="M2" s="429"/>
      <c r="N2" s="429"/>
    </row>
    <row r="3" spans="2:14" ht="18.75" customHeight="1" x14ac:dyDescent="0.25">
      <c r="B3" s="430" t="s">
        <v>272</v>
      </c>
      <c r="C3" s="430"/>
      <c r="D3" s="430"/>
      <c r="E3" s="430"/>
      <c r="F3" s="430"/>
      <c r="G3" s="430"/>
      <c r="H3" s="430"/>
      <c r="I3" s="430"/>
      <c r="J3" s="430"/>
      <c r="K3" s="430"/>
      <c r="L3" s="430"/>
      <c r="M3" s="430"/>
      <c r="N3" s="430"/>
    </row>
    <row r="4" spans="2:14" x14ac:dyDescent="0.25">
      <c r="B4" s="431" t="s">
        <v>273</v>
      </c>
      <c r="C4" s="432"/>
      <c r="D4" s="432"/>
      <c r="E4" s="432"/>
      <c r="F4" s="432"/>
      <c r="G4" s="432"/>
      <c r="H4" s="432"/>
      <c r="I4" s="432"/>
      <c r="J4" s="432"/>
      <c r="K4" s="432"/>
      <c r="L4" s="432"/>
      <c r="M4" s="432"/>
      <c r="N4" s="433"/>
    </row>
    <row r="5" spans="2:14" x14ac:dyDescent="0.25">
      <c r="B5" s="575" t="s">
        <v>183</v>
      </c>
      <c r="C5" s="575"/>
      <c r="D5" s="575"/>
      <c r="E5" s="575"/>
      <c r="F5" s="575"/>
      <c r="G5" s="575"/>
      <c r="H5" s="575"/>
      <c r="I5" s="575"/>
      <c r="J5" s="575"/>
      <c r="K5" s="575"/>
      <c r="L5" s="575"/>
      <c r="M5" s="575"/>
      <c r="N5" s="575"/>
    </row>
    <row r="6" spans="2:14" x14ac:dyDescent="0.25">
      <c r="B6" s="575" t="s">
        <v>303</v>
      </c>
      <c r="C6" s="575"/>
      <c r="D6" s="575"/>
      <c r="E6" s="575"/>
      <c r="F6" s="575"/>
      <c r="G6" s="575"/>
      <c r="H6" s="575"/>
      <c r="I6" s="575"/>
      <c r="J6" s="575"/>
      <c r="K6" s="575"/>
      <c r="L6" s="575"/>
      <c r="M6" s="575"/>
      <c r="N6" s="575"/>
    </row>
    <row r="7" spans="2:14" ht="4.5" customHeight="1" x14ac:dyDescent="0.25">
      <c r="B7" s="16"/>
      <c r="C7" s="16"/>
      <c r="D7" s="16"/>
      <c r="E7" s="16"/>
      <c r="F7" s="16"/>
      <c r="G7" s="16"/>
      <c r="H7" s="16"/>
      <c r="I7" s="16"/>
      <c r="J7" s="16"/>
      <c r="K7" s="16"/>
      <c r="L7" s="16"/>
      <c r="M7" s="16"/>
      <c r="N7" s="16"/>
    </row>
    <row r="8" spans="2:14" ht="15.75" customHeight="1" x14ac:dyDescent="0.25">
      <c r="B8" s="72" t="s">
        <v>55</v>
      </c>
      <c r="C8" s="73"/>
      <c r="D8" s="73"/>
      <c r="E8" s="73"/>
      <c r="F8" s="73"/>
      <c r="G8" s="16"/>
      <c r="H8" s="16"/>
      <c r="I8" s="72" t="s">
        <v>60</v>
      </c>
      <c r="J8" s="73"/>
      <c r="K8" s="73"/>
      <c r="L8" s="73"/>
      <c r="M8" s="73"/>
      <c r="N8" s="16"/>
    </row>
    <row r="9" spans="2:14" s="17" customFormat="1" ht="12.75" x14ac:dyDescent="0.25">
      <c r="B9" s="151"/>
      <c r="C9" s="17" t="s">
        <v>56</v>
      </c>
      <c r="E9" s="151"/>
      <c r="F9" s="17" t="s">
        <v>57</v>
      </c>
      <c r="I9" s="151"/>
      <c r="J9" s="17" t="s">
        <v>12</v>
      </c>
      <c r="L9" s="151"/>
      <c r="M9" s="17" t="s">
        <v>13</v>
      </c>
    </row>
    <row r="10" spans="2:14" x14ac:dyDescent="0.25">
      <c r="B10" s="151"/>
      <c r="C10" s="17" t="s">
        <v>181</v>
      </c>
      <c r="I10" s="151"/>
      <c r="J10" s="17" t="s">
        <v>58</v>
      </c>
      <c r="K10" s="17"/>
      <c r="L10" s="151"/>
      <c r="M10" s="17" t="s">
        <v>59</v>
      </c>
      <c r="N10" s="17"/>
    </row>
    <row r="11" spans="2:14" ht="4.5" customHeight="1" x14ac:dyDescent="0.25"/>
    <row r="12" spans="2:14" ht="15.75" x14ac:dyDescent="0.25">
      <c r="B12" s="72" t="s">
        <v>61</v>
      </c>
      <c r="C12" s="73"/>
      <c r="D12" s="73"/>
      <c r="E12" s="71"/>
      <c r="F12" s="71"/>
    </row>
    <row r="13" spans="2:14" x14ac:dyDescent="0.25">
      <c r="B13" s="9" t="s">
        <v>62</v>
      </c>
    </row>
    <row r="14" spans="2:14" x14ac:dyDescent="0.25">
      <c r="B14" s="4" t="s">
        <v>63</v>
      </c>
    </row>
    <row r="15" spans="2:14" ht="5.25" customHeight="1" x14ac:dyDescent="0.25"/>
    <row r="16" spans="2:14" x14ac:dyDescent="0.25">
      <c r="B16" s="435" t="s">
        <v>64</v>
      </c>
      <c r="C16" s="435"/>
      <c r="D16" s="435"/>
      <c r="E16" s="435"/>
      <c r="F16" s="435"/>
      <c r="G16" s="435"/>
      <c r="H16" s="435"/>
      <c r="I16" s="435"/>
      <c r="J16" s="435"/>
      <c r="K16" s="435"/>
      <c r="L16" s="435"/>
      <c r="M16" s="435"/>
      <c r="N16" s="435"/>
    </row>
    <row r="17" spans="2:14" x14ac:dyDescent="0.25">
      <c r="B17" s="439" t="s">
        <v>65</v>
      </c>
      <c r="C17" s="440"/>
      <c r="D17" s="441"/>
      <c r="E17" s="439" t="s">
        <v>67</v>
      </c>
      <c r="F17" s="440"/>
      <c r="G17" s="440"/>
      <c r="H17" s="441"/>
      <c r="I17" s="436" t="s">
        <v>68</v>
      </c>
      <c r="J17" s="437"/>
      <c r="K17" s="438"/>
      <c r="L17" s="436" t="s">
        <v>69</v>
      </c>
      <c r="M17" s="437"/>
      <c r="N17" s="438"/>
    </row>
    <row r="18" spans="2:14" x14ac:dyDescent="0.25">
      <c r="B18" s="397" t="s">
        <v>66</v>
      </c>
      <c r="C18" s="398"/>
      <c r="D18" s="399"/>
      <c r="E18" s="400" t="s">
        <v>274</v>
      </c>
      <c r="F18" s="401"/>
      <c r="G18" s="401"/>
      <c r="H18" s="402"/>
      <c r="I18" s="379" t="s">
        <v>5</v>
      </c>
      <c r="J18" s="380"/>
      <c r="K18" s="381"/>
      <c r="L18" s="379" t="s">
        <v>5</v>
      </c>
      <c r="M18" s="380"/>
      <c r="N18" s="381"/>
    </row>
    <row r="19" spans="2:14" x14ac:dyDescent="0.25">
      <c r="B19" s="397" t="s">
        <v>275</v>
      </c>
      <c r="C19" s="398"/>
      <c r="D19" s="399"/>
      <c r="E19" s="400" t="s">
        <v>276</v>
      </c>
      <c r="F19" s="401"/>
      <c r="G19" s="401"/>
      <c r="H19" s="402"/>
      <c r="I19" s="379" t="s">
        <v>277</v>
      </c>
      <c r="J19" s="380"/>
      <c r="K19" s="381"/>
      <c r="L19" s="379" t="s">
        <v>5</v>
      </c>
      <c r="M19" s="380"/>
      <c r="N19" s="381"/>
    </row>
    <row r="20" spans="2:14" x14ac:dyDescent="0.25">
      <c r="B20" s="397" t="s">
        <v>70</v>
      </c>
      <c r="C20" s="398"/>
      <c r="D20" s="399"/>
      <c r="E20" s="400" t="s">
        <v>278</v>
      </c>
      <c r="F20" s="401"/>
      <c r="G20" s="401"/>
      <c r="H20" s="402"/>
      <c r="I20" s="379" t="s">
        <v>280</v>
      </c>
      <c r="J20" s="380"/>
      <c r="K20" s="381"/>
      <c r="L20" s="379" t="s">
        <v>184</v>
      </c>
      <c r="M20" s="380"/>
      <c r="N20" s="381"/>
    </row>
    <row r="21" spans="2:14" x14ac:dyDescent="0.25">
      <c r="B21" s="397" t="s">
        <v>196</v>
      </c>
      <c r="C21" s="398"/>
      <c r="D21" s="399"/>
      <c r="E21" s="400" t="s">
        <v>279</v>
      </c>
      <c r="F21" s="401"/>
      <c r="G21" s="401"/>
      <c r="H21" s="402"/>
      <c r="I21" s="379" t="s">
        <v>281</v>
      </c>
      <c r="J21" s="380"/>
      <c r="K21" s="381"/>
      <c r="L21" s="379" t="s">
        <v>184</v>
      </c>
      <c r="M21" s="380"/>
      <c r="N21" s="381"/>
    </row>
    <row r="22" spans="2:14" ht="6.75" customHeight="1" thickBot="1" x14ac:dyDescent="0.3">
      <c r="B22" s="74"/>
      <c r="C22" s="74"/>
      <c r="D22" s="74"/>
      <c r="E22" s="75"/>
      <c r="F22" s="75"/>
      <c r="G22" s="75"/>
      <c r="H22" s="75"/>
      <c r="I22" s="74"/>
      <c r="J22" s="74"/>
      <c r="K22" s="74"/>
      <c r="L22" s="74"/>
      <c r="M22" s="74"/>
      <c r="N22" s="74"/>
    </row>
    <row r="23" spans="2:14" x14ac:dyDescent="0.25">
      <c r="B23" s="85" t="s">
        <v>71</v>
      </c>
      <c r="C23" s="86"/>
      <c r="D23" s="87"/>
      <c r="E23" s="87"/>
      <c r="F23" s="87"/>
      <c r="G23" s="87"/>
      <c r="H23" s="87"/>
      <c r="I23" s="87"/>
      <c r="J23" s="87"/>
      <c r="K23" s="87"/>
      <c r="L23" s="87"/>
      <c r="M23" s="87"/>
      <c r="N23" s="88"/>
    </row>
    <row r="24" spans="2:14" x14ac:dyDescent="0.25">
      <c r="B24" s="89" t="s">
        <v>72</v>
      </c>
      <c r="C24" s="76"/>
      <c r="D24" s="76"/>
      <c r="E24" s="76"/>
      <c r="F24" s="76"/>
      <c r="G24" s="76"/>
      <c r="H24" s="76"/>
      <c r="I24" s="76"/>
      <c r="J24" s="76"/>
      <c r="K24" s="76"/>
      <c r="L24" s="66"/>
      <c r="M24" s="66"/>
      <c r="N24" s="90"/>
    </row>
    <row r="25" spans="2:14" ht="6" customHeight="1" thickBot="1" x14ac:dyDescent="0.3">
      <c r="B25" s="91"/>
      <c r="C25" s="92"/>
      <c r="D25" s="92"/>
      <c r="E25" s="92"/>
      <c r="F25" s="92"/>
      <c r="G25" s="92"/>
      <c r="H25" s="92"/>
      <c r="I25" s="92"/>
      <c r="J25" s="92"/>
      <c r="K25" s="92"/>
      <c r="L25" s="92"/>
      <c r="M25" s="92"/>
      <c r="N25" s="93"/>
    </row>
    <row r="26" spans="2:14" ht="6" customHeight="1" x14ac:dyDescent="0.25"/>
    <row r="27" spans="2:14" x14ac:dyDescent="0.25">
      <c r="B27" s="4" t="s">
        <v>74</v>
      </c>
    </row>
    <row r="28" spans="2:14" x14ac:dyDescent="0.25">
      <c r="B28" s="4" t="s">
        <v>75</v>
      </c>
      <c r="E28" s="151"/>
    </row>
    <row r="29" spans="2:14" ht="15.75" thickBot="1" x14ac:dyDescent="0.3">
      <c r="B29" s="4" t="s">
        <v>76</v>
      </c>
      <c r="E29" s="151"/>
    </row>
    <row r="30" spans="2:14" x14ac:dyDescent="0.25">
      <c r="B30" s="85" t="s">
        <v>71</v>
      </c>
      <c r="C30" s="86"/>
      <c r="D30" s="87"/>
      <c r="E30" s="87"/>
      <c r="F30" s="87"/>
      <c r="G30" s="87"/>
      <c r="H30" s="87"/>
      <c r="I30" s="87"/>
      <c r="J30" s="87"/>
      <c r="K30" s="87"/>
      <c r="L30" s="87"/>
      <c r="M30" s="87"/>
      <c r="N30" s="88"/>
    </row>
    <row r="31" spans="2:14" x14ac:dyDescent="0.25">
      <c r="B31" s="89" t="s">
        <v>185</v>
      </c>
      <c r="C31" s="76"/>
      <c r="D31" s="76"/>
      <c r="E31" s="76"/>
      <c r="F31" s="76"/>
      <c r="G31" s="76"/>
      <c r="H31" s="76"/>
      <c r="I31" s="76"/>
      <c r="J31" s="76"/>
      <c r="K31" s="76"/>
      <c r="L31" s="66"/>
      <c r="M31" s="66"/>
      <c r="N31" s="90"/>
    </row>
    <row r="32" spans="2:14" ht="5.25" customHeight="1" thickBot="1" x14ac:dyDescent="0.3">
      <c r="B32" s="91"/>
      <c r="C32" s="92"/>
      <c r="D32" s="92"/>
      <c r="E32" s="92"/>
      <c r="F32" s="92"/>
      <c r="G32" s="92"/>
      <c r="H32" s="92"/>
      <c r="I32" s="92"/>
      <c r="J32" s="92"/>
      <c r="K32" s="92"/>
      <c r="L32" s="92"/>
      <c r="M32" s="92"/>
      <c r="N32" s="93"/>
    </row>
    <row r="33" spans="2:14" ht="9" customHeight="1" x14ac:dyDescent="0.25"/>
    <row r="34" spans="2:14" ht="16.5" thickBot="1" x14ac:dyDescent="0.3">
      <c r="B34" s="72" t="s">
        <v>73</v>
      </c>
      <c r="C34" s="73"/>
      <c r="D34" s="73"/>
      <c r="E34" s="77"/>
    </row>
    <row r="35" spans="2:14" x14ac:dyDescent="0.25">
      <c r="B35" s="80" t="s">
        <v>77</v>
      </c>
      <c r="C35" s="55"/>
      <c r="D35" s="55"/>
      <c r="E35" s="55"/>
      <c r="F35" s="55"/>
      <c r="G35" s="152"/>
      <c r="H35" s="155" t="s">
        <v>82</v>
      </c>
      <c r="I35" s="55"/>
      <c r="J35" s="152"/>
      <c r="K35" s="155" t="s">
        <v>83</v>
      </c>
      <c r="L35" s="55"/>
      <c r="M35" s="55"/>
      <c r="N35" s="95"/>
    </row>
    <row r="36" spans="2:14" ht="5.0999999999999996" customHeight="1" x14ac:dyDescent="0.25">
      <c r="B36" s="83"/>
      <c r="C36" s="77"/>
      <c r="D36" s="77"/>
      <c r="E36" s="77"/>
      <c r="F36" s="77"/>
      <c r="G36" s="78"/>
      <c r="H36" s="79"/>
      <c r="I36" s="77"/>
      <c r="J36" s="78"/>
      <c r="K36" s="79"/>
      <c r="L36" s="77"/>
      <c r="M36" s="77"/>
      <c r="N36" s="84"/>
    </row>
    <row r="37" spans="2:14" x14ac:dyDescent="0.25">
      <c r="B37" s="81" t="s">
        <v>78</v>
      </c>
      <c r="G37" s="151"/>
      <c r="H37" s="4" t="s">
        <v>84</v>
      </c>
      <c r="K37" s="151"/>
      <c r="L37" s="4" t="s">
        <v>85</v>
      </c>
      <c r="N37" s="82"/>
    </row>
    <row r="38" spans="2:14" ht="5.0999999999999996" customHeight="1" x14ac:dyDescent="0.25">
      <c r="B38" s="83"/>
      <c r="C38" s="77"/>
      <c r="D38" s="77"/>
      <c r="E38" s="77"/>
      <c r="F38" s="77"/>
      <c r="G38" s="78"/>
      <c r="H38" s="79"/>
      <c r="I38" s="77"/>
      <c r="J38" s="78"/>
      <c r="K38" s="79"/>
      <c r="L38" s="77"/>
      <c r="M38" s="77"/>
      <c r="N38" s="84"/>
    </row>
    <row r="39" spans="2:14" x14ac:dyDescent="0.25">
      <c r="B39" s="81" t="s">
        <v>79</v>
      </c>
      <c r="G39" s="151"/>
      <c r="H39" s="4" t="s">
        <v>86</v>
      </c>
      <c r="N39" s="82"/>
    </row>
    <row r="40" spans="2:14" x14ac:dyDescent="0.25">
      <c r="B40" s="81"/>
      <c r="G40" s="151"/>
      <c r="H40" s="4" t="s">
        <v>87</v>
      </c>
      <c r="N40" s="82"/>
    </row>
    <row r="41" spans="2:14" ht="5.0999999999999996" customHeight="1" x14ac:dyDescent="0.25">
      <c r="B41" s="83"/>
      <c r="C41" s="77"/>
      <c r="D41" s="77"/>
      <c r="E41" s="77"/>
      <c r="F41" s="77"/>
      <c r="G41" s="78"/>
      <c r="H41" s="79"/>
      <c r="I41" s="77"/>
      <c r="J41" s="78"/>
      <c r="K41" s="79"/>
      <c r="L41" s="77"/>
      <c r="M41" s="77"/>
      <c r="N41" s="84"/>
    </row>
    <row r="42" spans="2:14" x14ac:dyDescent="0.25">
      <c r="B42" s="81" t="s">
        <v>80</v>
      </c>
      <c r="G42" s="151"/>
      <c r="H42" s="4" t="s">
        <v>88</v>
      </c>
      <c r="N42" s="82"/>
    </row>
    <row r="43" spans="2:14" x14ac:dyDescent="0.25">
      <c r="B43" s="81"/>
      <c r="G43" s="151"/>
      <c r="H43" s="4" t="s">
        <v>89</v>
      </c>
      <c r="N43" s="82"/>
    </row>
    <row r="44" spans="2:14" x14ac:dyDescent="0.25">
      <c r="B44" s="81"/>
      <c r="G44" s="151"/>
      <c r="H44" s="4" t="s">
        <v>90</v>
      </c>
      <c r="N44" s="82"/>
    </row>
    <row r="45" spans="2:14" ht="15.75" thickBot="1" x14ac:dyDescent="0.3">
      <c r="B45" s="403" t="s">
        <v>91</v>
      </c>
      <c r="C45" s="404"/>
      <c r="D45" s="404"/>
      <c r="E45" s="404"/>
      <c r="F45" s="404"/>
      <c r="G45" s="404"/>
      <c r="H45" s="404"/>
      <c r="I45" s="404"/>
      <c r="J45" s="404"/>
      <c r="K45" s="404"/>
      <c r="L45" s="404"/>
      <c r="M45" s="404"/>
      <c r="N45" s="405"/>
    </row>
    <row r="46" spans="2:14" x14ac:dyDescent="0.25">
      <c r="B46" s="382" t="s">
        <v>304</v>
      </c>
      <c r="C46" s="383"/>
      <c r="D46" s="383"/>
      <c r="E46" s="383"/>
      <c r="F46" s="383"/>
      <c r="G46" s="383"/>
      <c r="H46" s="383"/>
      <c r="I46" s="383"/>
      <c r="J46" s="383"/>
      <c r="K46" s="383"/>
      <c r="L46" s="383"/>
      <c r="M46" s="383"/>
      <c r="N46" s="384"/>
    </row>
    <row r="47" spans="2:14" ht="10.5" customHeight="1" x14ac:dyDescent="0.25">
      <c r="B47" s="385"/>
      <c r="C47" s="386"/>
      <c r="D47" s="386"/>
      <c r="E47" s="386"/>
      <c r="F47" s="386"/>
      <c r="G47" s="386"/>
      <c r="H47" s="386"/>
      <c r="I47" s="386"/>
      <c r="J47" s="386"/>
      <c r="K47" s="386"/>
      <c r="L47" s="386"/>
      <c r="M47" s="386"/>
      <c r="N47" s="387"/>
    </row>
    <row r="48" spans="2:14" ht="11.25" hidden="1" customHeight="1" x14ac:dyDescent="0.25">
      <c r="B48" s="385"/>
      <c r="C48" s="386"/>
      <c r="D48" s="386"/>
      <c r="E48" s="386"/>
      <c r="F48" s="386"/>
      <c r="G48" s="386"/>
      <c r="H48" s="386"/>
      <c r="I48" s="386"/>
      <c r="J48" s="386"/>
      <c r="K48" s="386"/>
      <c r="L48" s="386"/>
      <c r="M48" s="386"/>
      <c r="N48" s="387"/>
    </row>
    <row r="49" spans="2:14" ht="6.75" hidden="1" customHeight="1" x14ac:dyDescent="0.25">
      <c r="B49" s="385"/>
      <c r="C49" s="386"/>
      <c r="D49" s="386"/>
      <c r="E49" s="386"/>
      <c r="F49" s="386"/>
      <c r="G49" s="386"/>
      <c r="H49" s="386"/>
      <c r="I49" s="386"/>
      <c r="J49" s="386"/>
      <c r="K49" s="386"/>
      <c r="L49" s="386"/>
      <c r="M49" s="386"/>
      <c r="N49" s="387"/>
    </row>
    <row r="50" spans="2:14" hidden="1" x14ac:dyDescent="0.25">
      <c r="B50" s="385"/>
      <c r="C50" s="386"/>
      <c r="D50" s="386"/>
      <c r="E50" s="386"/>
      <c r="F50" s="386"/>
      <c r="G50" s="386"/>
      <c r="H50" s="386"/>
      <c r="I50" s="386"/>
      <c r="J50" s="386"/>
      <c r="K50" s="386"/>
      <c r="L50" s="386"/>
      <c r="M50" s="386"/>
      <c r="N50" s="387"/>
    </row>
    <row r="51" spans="2:14" ht="1.5" customHeight="1" x14ac:dyDescent="0.25">
      <c r="B51" s="385"/>
      <c r="C51" s="386"/>
      <c r="D51" s="386"/>
      <c r="E51" s="386"/>
      <c r="F51" s="386"/>
      <c r="G51" s="386"/>
      <c r="H51" s="386"/>
      <c r="I51" s="386"/>
      <c r="J51" s="386"/>
      <c r="K51" s="386"/>
      <c r="L51" s="386"/>
      <c r="M51" s="386"/>
      <c r="N51" s="387"/>
    </row>
    <row r="52" spans="2:14" ht="1.5" customHeight="1" thickBot="1" x14ac:dyDescent="0.3">
      <c r="B52" s="388"/>
      <c r="C52" s="389"/>
      <c r="D52" s="389"/>
      <c r="E52" s="389"/>
      <c r="F52" s="389"/>
      <c r="G52" s="389"/>
      <c r="H52" s="389"/>
      <c r="I52" s="389"/>
      <c r="J52" s="389"/>
      <c r="K52" s="389"/>
      <c r="L52" s="389"/>
      <c r="M52" s="389"/>
      <c r="N52" s="390"/>
    </row>
    <row r="53" spans="2:14" ht="8.25" customHeight="1" x14ac:dyDescent="0.25"/>
    <row r="54" spans="2:14" ht="16.5" thickBot="1" x14ac:dyDescent="0.3">
      <c r="B54" s="72" t="s">
        <v>92</v>
      </c>
      <c r="C54" s="73"/>
      <c r="D54" s="73"/>
    </row>
    <row r="55" spans="2:14" x14ac:dyDescent="0.25">
      <c r="B55" s="80" t="s">
        <v>93</v>
      </c>
      <c r="C55" s="55"/>
      <c r="D55" s="55"/>
      <c r="E55" s="55"/>
      <c r="F55" s="152"/>
      <c r="G55" s="55" t="s">
        <v>94</v>
      </c>
      <c r="H55" s="55"/>
      <c r="I55" s="152"/>
      <c r="J55" s="55" t="s">
        <v>230</v>
      </c>
      <c r="K55" s="55"/>
      <c r="L55" s="55"/>
      <c r="M55" s="55"/>
      <c r="N55" s="95"/>
    </row>
    <row r="56" spans="2:14" ht="5.0999999999999996" customHeight="1" x14ac:dyDescent="0.25">
      <c r="B56" s="96"/>
      <c r="C56" s="23"/>
      <c r="D56" s="23"/>
      <c r="E56" s="23"/>
      <c r="F56" s="97"/>
      <c r="G56" s="23"/>
      <c r="H56" s="23"/>
      <c r="I56" s="97"/>
      <c r="J56" s="23"/>
      <c r="K56" s="23"/>
      <c r="L56" s="23"/>
      <c r="M56" s="23"/>
      <c r="N56" s="98"/>
    </row>
    <row r="57" spans="2:14" x14ac:dyDescent="0.25">
      <c r="B57" s="81" t="s">
        <v>96</v>
      </c>
      <c r="F57" s="151"/>
      <c r="G57" s="4" t="s">
        <v>97</v>
      </c>
      <c r="J57" s="151"/>
      <c r="K57" s="4" t="s">
        <v>98</v>
      </c>
      <c r="N57" s="82"/>
    </row>
    <row r="58" spans="2:14" ht="5.0999999999999996" customHeight="1" x14ac:dyDescent="0.25">
      <c r="B58" s="96"/>
      <c r="C58" s="23"/>
      <c r="D58" s="23"/>
      <c r="E58" s="23"/>
      <c r="F58" s="97"/>
      <c r="G58" s="23"/>
      <c r="H58" s="23"/>
      <c r="I58" s="97"/>
      <c r="J58" s="23"/>
      <c r="K58" s="23"/>
      <c r="L58" s="23"/>
      <c r="M58" s="23"/>
      <c r="N58" s="98"/>
    </row>
    <row r="59" spans="2:14" x14ac:dyDescent="0.25">
      <c r="B59" s="81" t="s">
        <v>99</v>
      </c>
      <c r="F59" s="151"/>
      <c r="G59" s="4" t="s">
        <v>100</v>
      </c>
      <c r="J59" s="151"/>
      <c r="K59" s="4" t="s">
        <v>101</v>
      </c>
      <c r="N59" s="82"/>
    </row>
    <row r="60" spans="2:14" ht="5.0999999999999996" customHeight="1" x14ac:dyDescent="0.25">
      <c r="B60" s="96"/>
      <c r="C60" s="23"/>
      <c r="D60" s="23"/>
      <c r="E60" s="23"/>
      <c r="F60" s="97"/>
      <c r="G60" s="23"/>
      <c r="H60" s="23"/>
      <c r="I60" s="97"/>
      <c r="J60" s="23"/>
      <c r="K60" s="23"/>
      <c r="L60" s="23"/>
      <c r="M60" s="23"/>
      <c r="N60" s="98"/>
    </row>
    <row r="61" spans="2:14" x14ac:dyDescent="0.25">
      <c r="B61" s="81" t="s">
        <v>102</v>
      </c>
      <c r="F61" s="151"/>
      <c r="G61" s="4" t="s">
        <v>104</v>
      </c>
      <c r="N61" s="82"/>
    </row>
    <row r="62" spans="2:14" x14ac:dyDescent="0.25">
      <c r="B62" s="81" t="s">
        <v>103</v>
      </c>
      <c r="F62" s="151"/>
      <c r="G62" s="4" t="s">
        <v>105</v>
      </c>
      <c r="N62" s="82"/>
    </row>
    <row r="63" spans="2:14" x14ac:dyDescent="0.25">
      <c r="B63" s="81"/>
      <c r="F63" s="151"/>
      <c r="G63" s="4" t="s">
        <v>106</v>
      </c>
      <c r="N63" s="82"/>
    </row>
    <row r="64" spans="2:14" ht="15.75" thickBot="1" x14ac:dyDescent="0.3">
      <c r="B64" s="403" t="s">
        <v>91</v>
      </c>
      <c r="C64" s="404"/>
      <c r="D64" s="404"/>
      <c r="E64" s="404"/>
      <c r="F64" s="404"/>
      <c r="G64" s="404"/>
      <c r="H64" s="404"/>
      <c r="I64" s="404"/>
      <c r="J64" s="404"/>
      <c r="K64" s="404"/>
      <c r="L64" s="404"/>
      <c r="M64" s="404"/>
      <c r="N64" s="405"/>
    </row>
    <row r="65" spans="2:14" x14ac:dyDescent="0.25">
      <c r="B65" s="382" t="s">
        <v>305</v>
      </c>
      <c r="C65" s="383"/>
      <c r="D65" s="383"/>
      <c r="E65" s="383"/>
      <c r="F65" s="383"/>
      <c r="G65" s="383"/>
      <c r="H65" s="383"/>
      <c r="I65" s="383"/>
      <c r="J65" s="383"/>
      <c r="K65" s="383"/>
      <c r="L65" s="383"/>
      <c r="M65" s="383"/>
      <c r="N65" s="384"/>
    </row>
    <row r="66" spans="2:14" x14ac:dyDescent="0.25">
      <c r="B66" s="385"/>
      <c r="C66" s="386"/>
      <c r="D66" s="386"/>
      <c r="E66" s="386"/>
      <c r="F66" s="386"/>
      <c r="G66" s="386"/>
      <c r="H66" s="386"/>
      <c r="I66" s="386"/>
      <c r="J66" s="386"/>
      <c r="K66" s="386"/>
      <c r="L66" s="386"/>
      <c r="M66" s="386"/>
      <c r="N66" s="387"/>
    </row>
    <row r="67" spans="2:14" x14ac:dyDescent="0.25">
      <c r="B67" s="385"/>
      <c r="C67" s="386"/>
      <c r="D67" s="386"/>
      <c r="E67" s="386"/>
      <c r="F67" s="386"/>
      <c r="G67" s="386"/>
      <c r="H67" s="386"/>
      <c r="I67" s="386"/>
      <c r="J67" s="386"/>
      <c r="K67" s="386"/>
      <c r="L67" s="386"/>
      <c r="M67" s="386"/>
      <c r="N67" s="387"/>
    </row>
    <row r="68" spans="2:14" x14ac:dyDescent="0.25">
      <c r="B68" s="385"/>
      <c r="C68" s="386"/>
      <c r="D68" s="386"/>
      <c r="E68" s="386"/>
      <c r="F68" s="386"/>
      <c r="G68" s="386"/>
      <c r="H68" s="386"/>
      <c r="I68" s="386"/>
      <c r="J68" s="386"/>
      <c r="K68" s="386"/>
      <c r="L68" s="386"/>
      <c r="M68" s="386"/>
      <c r="N68" s="387"/>
    </row>
    <row r="69" spans="2:14" ht="3" customHeight="1" x14ac:dyDescent="0.25">
      <c r="B69" s="385"/>
      <c r="C69" s="386"/>
      <c r="D69" s="386"/>
      <c r="E69" s="386"/>
      <c r="F69" s="386"/>
      <c r="G69" s="386"/>
      <c r="H69" s="386"/>
      <c r="I69" s="386"/>
      <c r="J69" s="386"/>
      <c r="K69" s="386"/>
      <c r="L69" s="386"/>
      <c r="M69" s="386"/>
      <c r="N69" s="387"/>
    </row>
    <row r="70" spans="2:14" ht="13.5" customHeight="1" x14ac:dyDescent="0.25">
      <c r="B70" s="385"/>
      <c r="C70" s="386"/>
      <c r="D70" s="386"/>
      <c r="E70" s="386"/>
      <c r="F70" s="386"/>
      <c r="G70" s="386"/>
      <c r="H70" s="386"/>
      <c r="I70" s="386"/>
      <c r="J70" s="386"/>
      <c r="K70" s="386"/>
      <c r="L70" s="386"/>
      <c r="M70" s="386"/>
      <c r="N70" s="387"/>
    </row>
    <row r="71" spans="2:14" hidden="1" x14ac:dyDescent="0.25">
      <c r="B71" s="385"/>
      <c r="C71" s="386"/>
      <c r="D71" s="386"/>
      <c r="E71" s="386"/>
      <c r="F71" s="386"/>
      <c r="G71" s="386"/>
      <c r="H71" s="386"/>
      <c r="I71" s="386"/>
      <c r="J71" s="386"/>
      <c r="K71" s="386"/>
      <c r="L71" s="386"/>
      <c r="M71" s="386"/>
      <c r="N71" s="387"/>
    </row>
    <row r="72" spans="2:14" ht="81" customHeight="1" thickBot="1" x14ac:dyDescent="0.3">
      <c r="B72" s="388"/>
      <c r="C72" s="389"/>
      <c r="D72" s="389"/>
      <c r="E72" s="389"/>
      <c r="F72" s="389"/>
      <c r="G72" s="389"/>
      <c r="H72" s="389"/>
      <c r="I72" s="389"/>
      <c r="J72" s="389"/>
      <c r="K72" s="389"/>
      <c r="L72" s="389"/>
      <c r="M72" s="389"/>
      <c r="N72" s="390"/>
    </row>
    <row r="73" spans="2:14" ht="9.75" customHeight="1" x14ac:dyDescent="0.25"/>
    <row r="74" spans="2:14" ht="15.75" customHeight="1" x14ac:dyDescent="0.25"/>
    <row r="75" spans="2:14" ht="15.75" customHeight="1" x14ac:dyDescent="0.25"/>
    <row r="76" spans="2:14" ht="15.75" customHeight="1" x14ac:dyDescent="0.25"/>
    <row r="77" spans="2:14" ht="15.75" customHeight="1" x14ac:dyDescent="0.25"/>
    <row r="78" spans="2:14" ht="13.5" customHeight="1" x14ac:dyDescent="0.25"/>
    <row r="79" spans="2:14" ht="13.5" customHeight="1" x14ac:dyDescent="0.25"/>
    <row r="80" spans="2:14" ht="13.5" customHeight="1" x14ac:dyDescent="0.25"/>
    <row r="81" spans="2:14" ht="16.5" thickBot="1" x14ac:dyDescent="0.3">
      <c r="B81" s="99" t="s">
        <v>107</v>
      </c>
      <c r="C81" s="100"/>
      <c r="D81" s="100"/>
      <c r="E81" s="23"/>
      <c r="F81" s="23"/>
      <c r="G81" s="23"/>
      <c r="H81" s="23"/>
    </row>
    <row r="82" spans="2:14" ht="15.75" thickBot="1" x14ac:dyDescent="0.3">
      <c r="B82" s="391" t="s">
        <v>91</v>
      </c>
      <c r="C82" s="392"/>
      <c r="D82" s="392"/>
      <c r="E82" s="392"/>
      <c r="F82" s="392"/>
      <c r="G82" s="392"/>
      <c r="H82" s="392"/>
      <c r="I82" s="392"/>
      <c r="J82" s="392"/>
      <c r="K82" s="392"/>
      <c r="L82" s="392"/>
      <c r="M82" s="392"/>
      <c r="N82" s="393"/>
    </row>
    <row r="83" spans="2:14" x14ac:dyDescent="0.25">
      <c r="B83" s="382" t="s">
        <v>306</v>
      </c>
      <c r="C83" s="383"/>
      <c r="D83" s="383"/>
      <c r="E83" s="383"/>
      <c r="F83" s="383"/>
      <c r="G83" s="383"/>
      <c r="H83" s="383"/>
      <c r="I83" s="383"/>
      <c r="J83" s="383"/>
      <c r="K83" s="383"/>
      <c r="L83" s="383"/>
      <c r="M83" s="383"/>
      <c r="N83" s="384"/>
    </row>
    <row r="84" spans="2:14" ht="4.5" customHeight="1" x14ac:dyDescent="0.25">
      <c r="B84" s="385"/>
      <c r="C84" s="386"/>
      <c r="D84" s="386"/>
      <c r="E84" s="386"/>
      <c r="F84" s="386"/>
      <c r="G84" s="386"/>
      <c r="H84" s="386"/>
      <c r="I84" s="386"/>
      <c r="J84" s="386"/>
      <c r="K84" s="386"/>
      <c r="L84" s="386"/>
      <c r="M84" s="386"/>
      <c r="N84" s="387"/>
    </row>
    <row r="85" spans="2:14" ht="13.5" customHeight="1" thickBot="1" x14ac:dyDescent="0.3">
      <c r="B85" s="388"/>
      <c r="C85" s="389"/>
      <c r="D85" s="389"/>
      <c r="E85" s="389"/>
      <c r="F85" s="389"/>
      <c r="G85" s="389"/>
      <c r="H85" s="389"/>
      <c r="I85" s="389"/>
      <c r="J85" s="389"/>
      <c r="K85" s="389"/>
      <c r="L85" s="389"/>
      <c r="M85" s="389"/>
      <c r="N85" s="390"/>
    </row>
    <row r="87" spans="2:14" ht="16.5" thickBot="1" x14ac:dyDescent="0.3">
      <c r="B87" s="99" t="s">
        <v>242</v>
      </c>
      <c r="C87" s="100"/>
      <c r="D87" s="100"/>
      <c r="E87" s="23"/>
      <c r="F87" s="23"/>
      <c r="G87" s="23"/>
      <c r="H87" s="23"/>
    </row>
    <row r="88" spans="2:14" x14ac:dyDescent="0.25">
      <c r="B88" s="406" t="s">
        <v>282</v>
      </c>
      <c r="C88" s="407"/>
      <c r="D88" s="407"/>
      <c r="E88" s="407"/>
      <c r="F88" s="407"/>
      <c r="G88" s="407"/>
      <c r="H88" s="407"/>
      <c r="I88" s="407"/>
      <c r="J88" s="407"/>
      <c r="K88" s="407"/>
      <c r="L88" s="407"/>
      <c r="M88" s="407"/>
      <c r="N88" s="408"/>
    </row>
    <row r="89" spans="2:14" x14ac:dyDescent="0.25">
      <c r="B89" s="409" t="s">
        <v>244</v>
      </c>
      <c r="C89" s="409"/>
      <c r="D89" s="409"/>
      <c r="E89" s="409"/>
      <c r="F89" s="409"/>
      <c r="G89" s="409"/>
      <c r="H89" s="409"/>
      <c r="I89" s="409" t="s">
        <v>245</v>
      </c>
      <c r="J89" s="409"/>
      <c r="K89" s="409"/>
      <c r="L89" s="409"/>
      <c r="M89" s="409"/>
      <c r="N89" s="409"/>
    </row>
    <row r="90" spans="2:14" ht="15" customHeight="1" x14ac:dyDescent="0.25">
      <c r="B90" s="409" t="s">
        <v>246</v>
      </c>
      <c r="C90" s="409"/>
      <c r="D90" s="409"/>
      <c r="E90" s="409" t="s">
        <v>247</v>
      </c>
      <c r="F90" s="409"/>
      <c r="G90" s="409"/>
      <c r="H90" s="409"/>
      <c r="I90" s="409" t="s">
        <v>246</v>
      </c>
      <c r="J90" s="409"/>
      <c r="K90" s="409" t="s">
        <v>247</v>
      </c>
      <c r="L90" s="409"/>
      <c r="M90" s="409"/>
      <c r="N90" s="409"/>
    </row>
    <row r="91" spans="2:14" x14ac:dyDescent="0.25">
      <c r="B91" s="409" t="s">
        <v>248</v>
      </c>
      <c r="C91" s="409"/>
      <c r="D91" s="409"/>
      <c r="E91" s="426">
        <v>122700000</v>
      </c>
      <c r="F91" s="426"/>
      <c r="G91" s="426"/>
      <c r="H91" s="426"/>
      <c r="I91" s="409" t="s">
        <v>248</v>
      </c>
      <c r="J91" s="409"/>
      <c r="K91" s="426">
        <v>130400000</v>
      </c>
      <c r="L91" s="426"/>
      <c r="M91" s="426"/>
      <c r="N91" s="426"/>
    </row>
    <row r="92" spans="2:14" x14ac:dyDescent="0.25">
      <c r="B92" s="409" t="s">
        <v>249</v>
      </c>
      <c r="C92" s="409"/>
      <c r="D92" s="409"/>
      <c r="E92" s="426">
        <v>113200000</v>
      </c>
      <c r="F92" s="426"/>
      <c r="G92" s="426"/>
      <c r="H92" s="426"/>
      <c r="I92" s="409" t="s">
        <v>249</v>
      </c>
      <c r="J92" s="409"/>
      <c r="K92" s="426">
        <v>113050000</v>
      </c>
      <c r="L92" s="426"/>
      <c r="M92" s="426"/>
      <c r="N92" s="426"/>
    </row>
    <row r="93" spans="2:14" x14ac:dyDescent="0.25">
      <c r="B93" s="409" t="s">
        <v>250</v>
      </c>
      <c r="C93" s="409"/>
      <c r="D93" s="409"/>
      <c r="E93" s="426">
        <v>288500000</v>
      </c>
      <c r="F93" s="426"/>
      <c r="G93" s="426"/>
      <c r="H93" s="426"/>
      <c r="I93" s="409" t="s">
        <v>250</v>
      </c>
      <c r="J93" s="409"/>
      <c r="K93" s="426">
        <v>280300000</v>
      </c>
      <c r="L93" s="426"/>
      <c r="M93" s="426"/>
      <c r="N93" s="426"/>
    </row>
    <row r="94" spans="2:14" ht="15" customHeight="1" x14ac:dyDescent="0.25">
      <c r="B94" s="427" t="s">
        <v>251</v>
      </c>
      <c r="C94" s="427"/>
      <c r="D94" s="427"/>
      <c r="E94" s="428">
        <f>SUM(E91:H93)</f>
        <v>524400000</v>
      </c>
      <c r="F94" s="427"/>
      <c r="G94" s="427"/>
      <c r="H94" s="427"/>
      <c r="I94" s="427" t="s">
        <v>251</v>
      </c>
      <c r="J94" s="427"/>
      <c r="K94" s="428">
        <f>SUM(K91:N93)</f>
        <v>523750000</v>
      </c>
      <c r="L94" s="427"/>
      <c r="M94" s="427"/>
      <c r="N94" s="427"/>
    </row>
    <row r="95" spans="2:14" ht="15" customHeight="1" x14ac:dyDescent="0.25">
      <c r="B95" s="514" t="s">
        <v>252</v>
      </c>
      <c r="C95" s="514"/>
      <c r="D95" s="514"/>
      <c r="E95" s="515">
        <f>E94/3</f>
        <v>174800000</v>
      </c>
      <c r="F95" s="515"/>
      <c r="G95" s="515"/>
      <c r="H95" s="515"/>
      <c r="I95" s="514" t="s">
        <v>252</v>
      </c>
      <c r="J95" s="514"/>
      <c r="K95" s="515">
        <f>K94/3</f>
        <v>174583333.33333334</v>
      </c>
      <c r="L95" s="515"/>
      <c r="M95" s="515"/>
      <c r="N95" s="515"/>
    </row>
    <row r="96" spans="2:14" ht="15.75" thickBot="1" x14ac:dyDescent="0.3"/>
    <row r="97" spans="2:14" x14ac:dyDescent="0.25">
      <c r="B97" s="406" t="s">
        <v>243</v>
      </c>
      <c r="C97" s="407"/>
      <c r="D97" s="407"/>
      <c r="E97" s="407"/>
      <c r="F97" s="407"/>
      <c r="G97" s="407"/>
      <c r="H97" s="407"/>
      <c r="I97" s="407"/>
      <c r="J97" s="407"/>
      <c r="K97" s="407"/>
      <c r="L97" s="407"/>
      <c r="M97" s="407"/>
      <c r="N97" s="408"/>
    </row>
    <row r="98" spans="2:14" x14ac:dyDescent="0.25">
      <c r="B98" s="409" t="s">
        <v>244</v>
      </c>
      <c r="C98" s="409"/>
      <c r="D98" s="409"/>
      <c r="E98" s="409"/>
      <c r="F98" s="409"/>
      <c r="G98" s="409"/>
      <c r="H98" s="409"/>
      <c r="I98" s="409" t="s">
        <v>245</v>
      </c>
      <c r="J98" s="409"/>
      <c r="K98" s="409"/>
      <c r="L98" s="409"/>
      <c r="M98" s="409"/>
      <c r="N98" s="409"/>
    </row>
    <row r="99" spans="2:14" x14ac:dyDescent="0.25">
      <c r="B99" s="409" t="s">
        <v>246</v>
      </c>
      <c r="C99" s="409"/>
      <c r="D99" s="409"/>
      <c r="E99" s="409" t="s">
        <v>247</v>
      </c>
      <c r="F99" s="409"/>
      <c r="G99" s="409"/>
      <c r="H99" s="409"/>
      <c r="I99" s="409" t="s">
        <v>246</v>
      </c>
      <c r="J99" s="409"/>
      <c r="K99" s="409" t="s">
        <v>247</v>
      </c>
      <c r="L99" s="409"/>
      <c r="M99" s="409"/>
      <c r="N99" s="409"/>
    </row>
    <row r="100" spans="2:14" x14ac:dyDescent="0.25">
      <c r="B100" s="409" t="s">
        <v>249</v>
      </c>
      <c r="C100" s="409"/>
      <c r="D100" s="409"/>
      <c r="E100" s="426">
        <v>20400000</v>
      </c>
      <c r="F100" s="426"/>
      <c r="G100" s="426"/>
      <c r="H100" s="426"/>
      <c r="I100" s="409" t="s">
        <v>249</v>
      </c>
      <c r="J100" s="409"/>
      <c r="K100" s="426">
        <v>18500000</v>
      </c>
      <c r="L100" s="426"/>
      <c r="M100" s="426"/>
      <c r="N100" s="426"/>
    </row>
    <row r="101" spans="2:14" x14ac:dyDescent="0.25">
      <c r="B101" s="409" t="s">
        <v>250</v>
      </c>
      <c r="C101" s="409"/>
      <c r="D101" s="409"/>
      <c r="E101" s="426">
        <v>165789000</v>
      </c>
      <c r="F101" s="426"/>
      <c r="G101" s="426"/>
      <c r="H101" s="426"/>
      <c r="I101" s="409" t="s">
        <v>250</v>
      </c>
      <c r="J101" s="409"/>
      <c r="K101" s="426">
        <v>131700000</v>
      </c>
      <c r="L101" s="426"/>
      <c r="M101" s="426"/>
      <c r="N101" s="426"/>
    </row>
    <row r="102" spans="2:14" x14ac:dyDescent="0.25">
      <c r="B102" s="409" t="s">
        <v>301</v>
      </c>
      <c r="C102" s="409"/>
      <c r="D102" s="409"/>
      <c r="E102" s="426">
        <v>11400000</v>
      </c>
      <c r="F102" s="426"/>
      <c r="G102" s="426"/>
      <c r="H102" s="426"/>
      <c r="I102" s="409" t="s">
        <v>301</v>
      </c>
      <c r="J102" s="409"/>
      <c r="K102" s="426">
        <v>14100000</v>
      </c>
      <c r="L102" s="426"/>
      <c r="M102" s="426"/>
      <c r="N102" s="426"/>
    </row>
    <row r="103" spans="2:14" x14ac:dyDescent="0.25">
      <c r="B103" s="427" t="s">
        <v>251</v>
      </c>
      <c r="C103" s="427"/>
      <c r="D103" s="427"/>
      <c r="E103" s="428">
        <f>SUM(E100:H102)</f>
        <v>197589000</v>
      </c>
      <c r="F103" s="427"/>
      <c r="G103" s="427"/>
      <c r="H103" s="427"/>
      <c r="I103" s="427" t="s">
        <v>251</v>
      </c>
      <c r="J103" s="427"/>
      <c r="K103" s="428">
        <f>SUM(K100:N102)</f>
        <v>164300000</v>
      </c>
      <c r="L103" s="427"/>
      <c r="M103" s="427"/>
      <c r="N103" s="427"/>
    </row>
    <row r="104" spans="2:14" x14ac:dyDescent="0.25">
      <c r="B104" s="514" t="s">
        <v>252</v>
      </c>
      <c r="C104" s="514"/>
      <c r="D104" s="514"/>
      <c r="E104" s="515">
        <f>E103/3</f>
        <v>65863000</v>
      </c>
      <c r="F104" s="515"/>
      <c r="G104" s="515"/>
      <c r="H104" s="515"/>
      <c r="I104" s="514" t="s">
        <v>252</v>
      </c>
      <c r="J104" s="514"/>
      <c r="K104" s="515">
        <f>K103/3</f>
        <v>54766666.666666664</v>
      </c>
      <c r="L104" s="515"/>
      <c r="M104" s="515"/>
      <c r="N104" s="515"/>
    </row>
    <row r="105" spans="2:14" ht="15.75" thickBot="1" x14ac:dyDescent="0.3"/>
    <row r="106" spans="2:14" x14ac:dyDescent="0.25">
      <c r="B106" s="406" t="s">
        <v>299</v>
      </c>
      <c r="C106" s="407"/>
      <c r="D106" s="407"/>
      <c r="E106" s="407"/>
      <c r="F106" s="407"/>
      <c r="G106" s="407"/>
      <c r="H106" s="407"/>
      <c r="I106" s="407"/>
      <c r="J106" s="407"/>
      <c r="K106" s="407"/>
      <c r="L106" s="407"/>
      <c r="M106" s="407"/>
      <c r="N106" s="408"/>
    </row>
    <row r="107" spans="2:14" x14ac:dyDescent="0.25">
      <c r="B107" s="409" t="s">
        <v>300</v>
      </c>
      <c r="C107" s="409"/>
      <c r="D107" s="409"/>
      <c r="E107" s="409"/>
      <c r="F107" s="409"/>
      <c r="G107" s="409"/>
      <c r="H107" s="409"/>
      <c r="I107" s="598"/>
      <c r="J107" s="599"/>
      <c r="K107" s="599"/>
      <c r="L107" s="599"/>
      <c r="M107" s="599"/>
      <c r="N107" s="600"/>
    </row>
    <row r="108" spans="2:14" x14ac:dyDescent="0.25">
      <c r="B108" s="409" t="s">
        <v>246</v>
      </c>
      <c r="C108" s="409"/>
      <c r="D108" s="409"/>
      <c r="E108" s="409" t="s">
        <v>247</v>
      </c>
      <c r="F108" s="409"/>
      <c r="G108" s="409"/>
      <c r="H108" s="409"/>
      <c r="I108" s="601"/>
      <c r="J108" s="602"/>
      <c r="K108" s="602"/>
      <c r="L108" s="602"/>
      <c r="M108" s="602"/>
      <c r="N108" s="603"/>
    </row>
    <row r="109" spans="2:14" x14ac:dyDescent="0.25">
      <c r="B109" s="409" t="s">
        <v>248</v>
      </c>
      <c r="C109" s="409"/>
      <c r="D109" s="409"/>
      <c r="E109" s="426">
        <v>7735000</v>
      </c>
      <c r="F109" s="426"/>
      <c r="G109" s="426"/>
      <c r="H109" s="426"/>
      <c r="I109" s="601"/>
      <c r="J109" s="602"/>
      <c r="K109" s="602"/>
      <c r="L109" s="602"/>
      <c r="M109" s="602"/>
      <c r="N109" s="603"/>
    </row>
    <row r="110" spans="2:14" x14ac:dyDescent="0.25">
      <c r="B110" s="409" t="s">
        <v>249</v>
      </c>
      <c r="C110" s="409"/>
      <c r="D110" s="409"/>
      <c r="E110" s="426">
        <v>12170000</v>
      </c>
      <c r="F110" s="426"/>
      <c r="G110" s="426"/>
      <c r="H110" s="426"/>
      <c r="I110" s="601"/>
      <c r="J110" s="602"/>
      <c r="K110" s="602"/>
      <c r="L110" s="602"/>
      <c r="M110" s="602"/>
      <c r="N110" s="603"/>
    </row>
    <row r="111" spans="2:14" x14ac:dyDescent="0.25">
      <c r="B111" s="409" t="s">
        <v>250</v>
      </c>
      <c r="C111" s="409"/>
      <c r="D111" s="409"/>
      <c r="E111" s="426">
        <v>16505000</v>
      </c>
      <c r="F111" s="426"/>
      <c r="G111" s="426"/>
      <c r="H111" s="426"/>
      <c r="I111" s="601"/>
      <c r="J111" s="602"/>
      <c r="K111" s="602"/>
      <c r="L111" s="602"/>
      <c r="M111" s="602"/>
      <c r="N111" s="603"/>
    </row>
    <row r="112" spans="2:14" x14ac:dyDescent="0.25">
      <c r="B112" s="427" t="s">
        <v>251</v>
      </c>
      <c r="C112" s="427"/>
      <c r="D112" s="427"/>
      <c r="E112" s="428">
        <f>SUM(E109:H111)</f>
        <v>36410000</v>
      </c>
      <c r="F112" s="427"/>
      <c r="G112" s="427"/>
      <c r="H112" s="427"/>
      <c r="I112" s="601"/>
      <c r="J112" s="602"/>
      <c r="K112" s="602"/>
      <c r="L112" s="602"/>
      <c r="M112" s="602"/>
      <c r="N112" s="603"/>
    </row>
    <row r="113" spans="1:15" ht="15" customHeight="1" x14ac:dyDescent="0.25">
      <c r="B113" s="514" t="s">
        <v>252</v>
      </c>
      <c r="C113" s="514"/>
      <c r="D113" s="514"/>
      <c r="E113" s="515">
        <f>E112/3</f>
        <v>12136666.666666666</v>
      </c>
      <c r="F113" s="515"/>
      <c r="G113" s="515"/>
      <c r="H113" s="515"/>
      <c r="I113" s="604"/>
      <c r="J113" s="605"/>
      <c r="K113" s="605"/>
      <c r="L113" s="605"/>
      <c r="M113" s="605"/>
      <c r="N113" s="606"/>
    </row>
    <row r="115" spans="1:15" x14ac:dyDescent="0.25">
      <c r="A115" s="32"/>
      <c r="B115" s="394" t="s">
        <v>42</v>
      </c>
      <c r="C115" s="395"/>
      <c r="D115" s="395"/>
      <c r="E115" s="395"/>
      <c r="F115" s="395"/>
      <c r="G115" s="395"/>
      <c r="H115" s="395"/>
      <c r="I115" s="395"/>
      <c r="J115" s="395"/>
      <c r="K115" s="395"/>
      <c r="L115" s="395"/>
      <c r="M115" s="395"/>
      <c r="N115" s="396"/>
    </row>
    <row r="116" spans="1:15" x14ac:dyDescent="0.25">
      <c r="A116" s="32"/>
      <c r="B116" s="413" t="s">
        <v>22</v>
      </c>
      <c r="C116" s="414"/>
      <c r="D116" s="415"/>
      <c r="E116" s="416" t="s">
        <v>21</v>
      </c>
      <c r="F116" s="417"/>
      <c r="G116" s="51" t="s">
        <v>35</v>
      </c>
      <c r="H116" s="416" t="s">
        <v>54</v>
      </c>
      <c r="I116" s="418"/>
      <c r="J116" s="418"/>
      <c r="K116" s="417"/>
      <c r="L116" s="418" t="s">
        <v>18</v>
      </c>
      <c r="M116" s="418"/>
      <c r="N116" s="417"/>
    </row>
    <row r="117" spans="1:15" ht="15.75" x14ac:dyDescent="0.25">
      <c r="B117" s="516" t="s">
        <v>284</v>
      </c>
      <c r="C117" s="517"/>
      <c r="D117" s="518"/>
      <c r="E117" s="519" t="s">
        <v>225</v>
      </c>
      <c r="F117" s="519"/>
      <c r="G117" s="207" t="s">
        <v>215</v>
      </c>
      <c r="H117" s="520">
        <v>6422190</v>
      </c>
      <c r="I117" s="521"/>
      <c r="J117" s="521"/>
      <c r="K117" s="522"/>
      <c r="L117" s="521">
        <v>2954200</v>
      </c>
      <c r="M117" s="521"/>
      <c r="N117" s="522"/>
    </row>
    <row r="118" spans="1:15" ht="15.75" x14ac:dyDescent="0.25">
      <c r="B118" s="582" t="s">
        <v>283</v>
      </c>
      <c r="C118" s="583"/>
      <c r="D118" s="584"/>
      <c r="E118" s="585" t="s">
        <v>286</v>
      </c>
      <c r="F118" s="585"/>
      <c r="G118" s="50" t="s">
        <v>215</v>
      </c>
      <c r="H118" s="562">
        <v>180000000</v>
      </c>
      <c r="I118" s="563"/>
      <c r="J118" s="563"/>
      <c r="K118" s="564"/>
      <c r="L118" s="563">
        <v>7510800</v>
      </c>
      <c r="M118" s="563"/>
      <c r="N118" s="564"/>
    </row>
    <row r="119" spans="1:15" x14ac:dyDescent="0.25">
      <c r="B119" s="595" t="s">
        <v>285</v>
      </c>
      <c r="C119" s="596"/>
      <c r="D119" s="597"/>
      <c r="E119" s="519" t="s">
        <v>225</v>
      </c>
      <c r="F119" s="519"/>
      <c r="G119" s="207" t="s">
        <v>215</v>
      </c>
      <c r="H119" s="520">
        <v>1196095</v>
      </c>
      <c r="I119" s="521"/>
      <c r="J119" s="521"/>
      <c r="K119" s="522"/>
      <c r="L119" s="521">
        <v>180900</v>
      </c>
      <c r="M119" s="521"/>
      <c r="N119" s="522"/>
    </row>
    <row r="120" spans="1:15" x14ac:dyDescent="0.25">
      <c r="B120" s="28"/>
      <c r="C120" s="28"/>
      <c r="D120" s="28"/>
      <c r="E120" s="29"/>
      <c r="F120" s="30" t="s">
        <v>20</v>
      </c>
      <c r="G120" s="42"/>
      <c r="H120" s="497">
        <f>SUM(H117:K119)-H117-H119</f>
        <v>180000000</v>
      </c>
      <c r="I120" s="498"/>
      <c r="J120" s="498"/>
      <c r="K120" s="499"/>
      <c r="L120" s="497">
        <f>SUM(L117:N119)-L117-L119</f>
        <v>7510800</v>
      </c>
      <c r="M120" s="498"/>
      <c r="N120" s="499"/>
    </row>
    <row r="121" spans="1:15" ht="6" customHeight="1" x14ac:dyDescent="0.25"/>
    <row r="122" spans="1:15" x14ac:dyDescent="0.25">
      <c r="B122" s="9" t="s">
        <v>41</v>
      </c>
      <c r="F122" s="5"/>
      <c r="G122" s="1"/>
      <c r="H122" s="1"/>
      <c r="I122" s="1"/>
      <c r="J122" s="1"/>
      <c r="K122" s="493"/>
      <c r="L122" s="493"/>
      <c r="M122" s="493"/>
      <c r="N122" s="493"/>
      <c r="O122" s="1"/>
    </row>
    <row r="123" spans="1:15" x14ac:dyDescent="0.25">
      <c r="B123" s="35" t="s">
        <v>302</v>
      </c>
      <c r="F123" s="5" t="s">
        <v>307</v>
      </c>
      <c r="G123" s="1"/>
      <c r="H123" s="1"/>
      <c r="I123" s="1"/>
      <c r="J123" s="1"/>
      <c r="K123" s="493">
        <v>174800000</v>
      </c>
      <c r="L123" s="493"/>
      <c r="M123" s="493"/>
      <c r="N123" s="493"/>
      <c r="O123" s="1"/>
    </row>
    <row r="124" spans="1:15" ht="15" customHeight="1" x14ac:dyDescent="0.25">
      <c r="B124" s="4" t="s">
        <v>3</v>
      </c>
      <c r="F124" s="7"/>
      <c r="K124" s="501">
        <v>20</v>
      </c>
      <c r="L124" s="501"/>
      <c r="M124" s="501"/>
      <c r="N124" s="15" t="s">
        <v>2</v>
      </c>
      <c r="O124" s="1"/>
    </row>
    <row r="125" spans="1:15" x14ac:dyDescent="0.25">
      <c r="B125" s="43" t="s">
        <v>16</v>
      </c>
      <c r="F125" s="5"/>
      <c r="G125" s="1"/>
      <c r="H125" s="1"/>
      <c r="I125" s="1"/>
      <c r="J125" s="1"/>
      <c r="K125" s="493">
        <f>K123*80%</f>
        <v>139840000</v>
      </c>
      <c r="L125" s="493"/>
      <c r="M125" s="493"/>
      <c r="N125" s="493"/>
      <c r="O125" s="1"/>
    </row>
    <row r="126" spans="1:15" ht="15" customHeight="1" x14ac:dyDescent="0.25">
      <c r="B126" s="9" t="s">
        <v>288</v>
      </c>
      <c r="K126" s="500">
        <f>K123*K124/100</f>
        <v>34960000</v>
      </c>
      <c r="L126" s="500"/>
      <c r="M126" s="500"/>
      <c r="N126" s="500"/>
    </row>
    <row r="127" spans="1:15" ht="4.5" customHeight="1" x14ac:dyDescent="0.25">
      <c r="B127" s="208"/>
      <c r="C127" s="23"/>
      <c r="D127" s="23"/>
      <c r="E127" s="23"/>
      <c r="F127" s="23"/>
      <c r="G127" s="23"/>
      <c r="H127" s="23"/>
      <c r="I127" s="23"/>
      <c r="J127" s="23"/>
      <c r="K127" s="209"/>
      <c r="L127" s="209"/>
      <c r="M127" s="209"/>
      <c r="N127" s="209"/>
    </row>
    <row r="128" spans="1:15" ht="15" customHeight="1" x14ac:dyDescent="0.25">
      <c r="B128" s="35" t="s">
        <v>289</v>
      </c>
      <c r="F128" s="5" t="s">
        <v>309</v>
      </c>
      <c r="G128" s="1"/>
      <c r="H128" s="1"/>
      <c r="I128" s="1"/>
      <c r="J128" s="1"/>
      <c r="K128" s="493">
        <v>12136667</v>
      </c>
      <c r="L128" s="493"/>
      <c r="M128" s="493"/>
      <c r="N128" s="493"/>
    </row>
    <row r="129" spans="2:14" ht="15" customHeight="1" x14ac:dyDescent="0.25">
      <c r="B129" s="4" t="s">
        <v>3</v>
      </c>
      <c r="F129" s="7"/>
      <c r="K129" s="501">
        <v>25</v>
      </c>
      <c r="L129" s="501"/>
      <c r="M129" s="501"/>
      <c r="N129" s="15" t="s">
        <v>2</v>
      </c>
    </row>
    <row r="130" spans="2:14" ht="15" customHeight="1" x14ac:dyDescent="0.25">
      <c r="B130" s="43" t="s">
        <v>16</v>
      </c>
      <c r="F130" s="5"/>
      <c r="G130" s="1"/>
      <c r="H130" s="1"/>
      <c r="I130" s="1"/>
      <c r="J130" s="1"/>
      <c r="K130" s="493">
        <f>K128*75%</f>
        <v>9102500.25</v>
      </c>
      <c r="L130" s="493"/>
      <c r="M130" s="493"/>
      <c r="N130" s="493"/>
    </row>
    <row r="131" spans="2:14" ht="15" customHeight="1" x14ac:dyDescent="0.25">
      <c r="B131" s="9" t="s">
        <v>287</v>
      </c>
      <c r="K131" s="500">
        <f>K128*K129/100</f>
        <v>3034166.75</v>
      </c>
      <c r="L131" s="500"/>
      <c r="M131" s="500"/>
      <c r="N131" s="500"/>
    </row>
    <row r="132" spans="2:14" ht="4.5" customHeight="1" x14ac:dyDescent="0.25">
      <c r="B132" s="22"/>
      <c r="C132" s="23"/>
      <c r="D132" s="23"/>
      <c r="E132" s="23"/>
      <c r="F132" s="24"/>
      <c r="G132" s="23"/>
      <c r="H132" s="23"/>
      <c r="I132" s="23"/>
      <c r="J132" s="23"/>
      <c r="K132" s="25"/>
      <c r="L132" s="25"/>
      <c r="M132" s="25"/>
      <c r="N132" s="25"/>
    </row>
    <row r="133" spans="2:14" ht="13.5" customHeight="1" x14ac:dyDescent="0.25">
      <c r="B133" s="9" t="s">
        <v>43</v>
      </c>
      <c r="K133" s="492">
        <f>K126+K131</f>
        <v>37994166.75</v>
      </c>
      <c r="L133" s="492"/>
      <c r="M133" s="492"/>
      <c r="N133" s="492"/>
    </row>
    <row r="134" spans="2:14" ht="13.5" customHeight="1" x14ac:dyDescent="0.25">
      <c r="B134" s="9"/>
      <c r="K134" s="15"/>
      <c r="L134" s="15"/>
      <c r="M134" s="15"/>
      <c r="N134" s="15"/>
    </row>
    <row r="135" spans="2:14" ht="13.5" customHeight="1" x14ac:dyDescent="0.25">
      <c r="B135" s="9" t="s">
        <v>36</v>
      </c>
      <c r="K135" s="15"/>
      <c r="L135" s="15"/>
      <c r="M135" s="15"/>
      <c r="N135" s="15"/>
    </row>
    <row r="136" spans="2:14" x14ac:dyDescent="0.25">
      <c r="B136" s="8" t="s">
        <v>241</v>
      </c>
      <c r="C136" s="8"/>
      <c r="D136" s="8"/>
      <c r="E136" s="8"/>
      <c r="G136" s="164"/>
      <c r="K136" s="493">
        <v>10000000</v>
      </c>
      <c r="L136" s="493"/>
      <c r="M136" s="493"/>
      <c r="N136" s="493"/>
    </row>
    <row r="137" spans="2:14" x14ac:dyDescent="0.25">
      <c r="B137" s="4" t="s">
        <v>308</v>
      </c>
      <c r="C137" s="8"/>
      <c r="D137" s="8"/>
      <c r="E137" s="8"/>
      <c r="K137" s="493">
        <v>6000000</v>
      </c>
      <c r="L137" s="493"/>
      <c r="M137" s="493"/>
      <c r="N137" s="493"/>
    </row>
    <row r="138" spans="2:14" ht="5.0999999999999996" customHeight="1" x14ac:dyDescent="0.25">
      <c r="B138" s="48"/>
      <c r="C138" s="49"/>
      <c r="D138" s="49"/>
      <c r="E138" s="49"/>
      <c r="F138" s="48"/>
      <c r="G138" s="48"/>
      <c r="H138" s="48"/>
      <c r="I138" s="48"/>
      <c r="J138" s="48"/>
      <c r="K138" s="44"/>
      <c r="L138" s="44"/>
      <c r="M138" s="44"/>
      <c r="N138" s="44"/>
    </row>
    <row r="139" spans="2:14" ht="15.75" x14ac:dyDescent="0.25">
      <c r="B139" s="9" t="s">
        <v>40</v>
      </c>
      <c r="C139" s="26"/>
      <c r="D139" s="26"/>
      <c r="E139" s="26"/>
      <c r="F139" s="5"/>
      <c r="K139" s="502">
        <f>K136+K137</f>
        <v>16000000</v>
      </c>
      <c r="L139" s="502"/>
      <c r="M139" s="502"/>
      <c r="N139" s="502"/>
    </row>
    <row r="140" spans="2:14" ht="8.25" customHeight="1" x14ac:dyDescent="0.25">
      <c r="B140" s="9"/>
      <c r="C140" s="26"/>
      <c r="D140" s="26"/>
      <c r="E140" s="26"/>
      <c r="F140" s="5"/>
      <c r="K140" s="45"/>
      <c r="L140" s="45"/>
      <c r="M140" s="45"/>
      <c r="N140" s="45"/>
    </row>
    <row r="141" spans="2:14" x14ac:dyDescent="0.25">
      <c r="B141" s="4" t="s">
        <v>4</v>
      </c>
      <c r="C141" s="8"/>
      <c r="D141" s="8"/>
      <c r="E141" s="8"/>
      <c r="K141" s="493">
        <v>5000000</v>
      </c>
      <c r="L141" s="493"/>
      <c r="M141" s="493"/>
      <c r="N141" s="493"/>
    </row>
    <row r="142" spans="2:14" ht="5.0999999999999996" customHeight="1" x14ac:dyDescent="0.25">
      <c r="B142" s="48"/>
      <c r="C142" s="49"/>
      <c r="D142" s="49"/>
      <c r="E142" s="49"/>
      <c r="F142" s="48"/>
      <c r="G142" s="48"/>
      <c r="H142" s="48"/>
      <c r="I142" s="48"/>
      <c r="J142" s="48"/>
      <c r="K142" s="44"/>
      <c r="L142" s="44"/>
      <c r="M142" s="44"/>
      <c r="N142" s="44"/>
    </row>
    <row r="143" spans="2:14" x14ac:dyDescent="0.25">
      <c r="B143" s="52" t="s">
        <v>23</v>
      </c>
      <c r="C143" s="53"/>
      <c r="D143" s="53"/>
      <c r="E143" s="53"/>
      <c r="F143" s="53"/>
      <c r="G143" s="53"/>
      <c r="H143" s="53"/>
      <c r="I143" s="53"/>
      <c r="J143" s="53"/>
      <c r="K143" s="505">
        <f>K133-K139-K141</f>
        <v>16994166.75</v>
      </c>
      <c r="L143" s="505"/>
      <c r="M143" s="505"/>
      <c r="N143" s="506"/>
    </row>
    <row r="144" spans="2:14" ht="6" customHeight="1" x14ac:dyDescent="0.25">
      <c r="B144" s="8"/>
      <c r="C144" s="8"/>
      <c r="D144" s="8"/>
      <c r="E144" s="8"/>
      <c r="J144" s="27"/>
      <c r="K144" s="15"/>
      <c r="L144" s="15"/>
      <c r="M144" s="15"/>
      <c r="N144" s="15"/>
    </row>
    <row r="145" spans="2:14" customFormat="1" x14ac:dyDescent="0.25">
      <c r="B145" s="507" t="s">
        <v>37</v>
      </c>
      <c r="C145" s="508"/>
      <c r="D145" s="508"/>
      <c r="E145" s="508"/>
      <c r="F145" s="508"/>
      <c r="G145" s="508"/>
      <c r="H145" s="508"/>
      <c r="I145" s="508"/>
      <c r="J145" s="508"/>
      <c r="K145" s="508"/>
      <c r="L145" s="508"/>
      <c r="M145" s="508"/>
      <c r="N145" s="509"/>
    </row>
    <row r="146" spans="2:14" customFormat="1" x14ac:dyDescent="0.25">
      <c r="B146" s="31"/>
      <c r="C146" s="46" t="s">
        <v>38</v>
      </c>
      <c r="D146" s="4"/>
      <c r="E146" s="4"/>
      <c r="F146" s="4"/>
      <c r="G146" s="4"/>
      <c r="H146" s="4"/>
      <c r="I146" s="4"/>
      <c r="J146" s="4"/>
      <c r="K146" s="1"/>
      <c r="L146" s="1"/>
      <c r="M146" s="1"/>
      <c r="N146" s="6"/>
    </row>
    <row r="147" spans="2:14" customFormat="1" x14ac:dyDescent="0.25">
      <c r="B147" s="31"/>
      <c r="C147" s="510">
        <f>K143</f>
        <v>16994166.75</v>
      </c>
      <c r="D147" s="511"/>
      <c r="E147" s="511"/>
      <c r="F147" s="511"/>
      <c r="G147" s="484" t="s">
        <v>11</v>
      </c>
      <c r="H147" s="484">
        <v>1</v>
      </c>
      <c r="I147" s="475">
        <f>C147/C148*H147</f>
        <v>1.4406285627764506</v>
      </c>
      <c r="J147" s="476"/>
      <c r="K147" s="1"/>
      <c r="L147" s="1"/>
      <c r="M147" s="1"/>
      <c r="N147" s="6"/>
    </row>
    <row r="148" spans="2:14" customFormat="1" x14ac:dyDescent="0.25">
      <c r="B148" s="31"/>
      <c r="C148" s="479">
        <f>L120+K157</f>
        <v>11796355.555555556</v>
      </c>
      <c r="D148" s="480"/>
      <c r="E148" s="480"/>
      <c r="F148" s="480"/>
      <c r="G148" s="484"/>
      <c r="H148" s="484"/>
      <c r="I148" s="477"/>
      <c r="J148" s="478"/>
      <c r="K148" s="1"/>
      <c r="L148" s="1"/>
      <c r="M148" s="1"/>
      <c r="N148" s="6"/>
    </row>
    <row r="149" spans="2:14" ht="15" customHeight="1" x14ac:dyDescent="0.25">
      <c r="B149" s="33"/>
      <c r="C149" s="47" t="s">
        <v>39</v>
      </c>
      <c r="D149" s="11"/>
      <c r="E149" s="11"/>
      <c r="F149" s="11"/>
      <c r="G149" s="11"/>
      <c r="H149" s="11"/>
      <c r="I149" s="11"/>
      <c r="J149" s="11"/>
      <c r="K149" s="19"/>
      <c r="L149" s="19"/>
      <c r="M149" s="19"/>
      <c r="N149" s="20"/>
    </row>
    <row r="150" spans="2:14" ht="3.75" customHeight="1" x14ac:dyDescent="0.25">
      <c r="B150" s="8"/>
      <c r="C150" s="8"/>
      <c r="D150" s="8"/>
      <c r="E150" s="8"/>
      <c r="J150" s="27"/>
      <c r="K150" s="15"/>
      <c r="L150" s="15"/>
      <c r="M150" s="15"/>
      <c r="N150" s="15"/>
    </row>
    <row r="151" spans="2:14" ht="18.75" customHeight="1" x14ac:dyDescent="0.25">
      <c r="B151" s="8"/>
      <c r="C151" s="8"/>
      <c r="D151" s="8"/>
      <c r="E151" s="8"/>
      <c r="J151" s="27"/>
      <c r="K151" s="15"/>
      <c r="L151" s="15"/>
      <c r="M151" s="15"/>
      <c r="N151" s="15"/>
    </row>
    <row r="152" spans="2:14" ht="18.75" customHeight="1" x14ac:dyDescent="0.25">
      <c r="B152" s="8"/>
      <c r="C152" s="8"/>
      <c r="D152" s="8"/>
      <c r="E152" s="8"/>
      <c r="J152" s="27"/>
      <c r="K152" s="15"/>
      <c r="L152" s="15"/>
      <c r="M152" s="15"/>
      <c r="N152" s="15"/>
    </row>
    <row r="153" spans="2:14" ht="18.75" customHeight="1" x14ac:dyDescent="0.25">
      <c r="B153" s="8"/>
      <c r="C153" s="8"/>
      <c r="D153" s="8"/>
      <c r="E153" s="8"/>
      <c r="J153" s="27"/>
      <c r="K153" s="15"/>
      <c r="L153" s="15"/>
      <c r="M153" s="15"/>
      <c r="N153" s="15"/>
    </row>
    <row r="154" spans="2:14" ht="18.75" x14ac:dyDescent="0.25">
      <c r="B154" s="10" t="s">
        <v>170</v>
      </c>
      <c r="C154" s="9"/>
      <c r="D154" s="9"/>
      <c r="E154" s="9"/>
      <c r="F154" s="9"/>
      <c r="G154" s="9"/>
      <c r="H154" s="9"/>
      <c r="I154" s="9"/>
      <c r="J154" s="513" t="s">
        <v>10</v>
      </c>
      <c r="K154" s="513"/>
      <c r="L154" s="513"/>
      <c r="M154" s="513"/>
      <c r="N154" s="513"/>
    </row>
    <row r="155" spans="2:14" ht="16.5" thickBot="1" x14ac:dyDescent="0.3">
      <c r="B155" s="9" t="s">
        <v>17</v>
      </c>
      <c r="C155" s="1"/>
      <c r="D155" s="1"/>
      <c r="E155" s="453">
        <v>116000000</v>
      </c>
      <c r="F155" s="453"/>
      <c r="G155" s="453"/>
      <c r="H155" s="1"/>
      <c r="I155" s="9"/>
      <c r="J155" s="179" t="s">
        <v>26</v>
      </c>
      <c r="K155" s="586">
        <f>(((((E156*(E157/12))*E155)/100)+E155)/E157)</f>
        <v>10730000</v>
      </c>
      <c r="L155" s="586"/>
      <c r="M155" s="586"/>
      <c r="N155" s="586"/>
    </row>
    <row r="156" spans="2:14" ht="19.5" thickBot="1" x14ac:dyDescent="0.3">
      <c r="B156" s="9" t="s">
        <v>1</v>
      </c>
      <c r="C156" s="15"/>
      <c r="D156" s="15"/>
      <c r="E156" s="177">
        <v>11</v>
      </c>
      <c r="F156" s="181">
        <v>11</v>
      </c>
      <c r="G156" s="175">
        <v>11</v>
      </c>
      <c r="H156" s="173">
        <v>0</v>
      </c>
      <c r="I156" s="12" t="s">
        <v>2</v>
      </c>
      <c r="J156" s="180" t="s">
        <v>24</v>
      </c>
      <c r="K156" s="587">
        <f>(((((F156*(F157/12))*E155)/100)+E155)/F157)</f>
        <v>5896666.666666667</v>
      </c>
      <c r="L156" s="587"/>
      <c r="M156" s="587"/>
      <c r="N156" s="587"/>
    </row>
    <row r="157" spans="2:14" ht="15" customHeight="1" thickBot="1" x14ac:dyDescent="0.3">
      <c r="B157" s="9" t="s">
        <v>9</v>
      </c>
      <c r="C157" s="15"/>
      <c r="D157" s="15"/>
      <c r="E157" s="178">
        <v>12</v>
      </c>
      <c r="F157" s="182">
        <v>24</v>
      </c>
      <c r="G157" s="159">
        <v>36</v>
      </c>
      <c r="H157" s="174">
        <v>48</v>
      </c>
      <c r="I157" s="36"/>
      <c r="J157" s="172" t="s">
        <v>25</v>
      </c>
      <c r="K157" s="588">
        <f>(((((G156*(G157/12))*E155)/100)+E155)/G157)</f>
        <v>4285555.555555556</v>
      </c>
      <c r="L157" s="588"/>
      <c r="M157" s="588"/>
      <c r="N157" s="589"/>
    </row>
    <row r="158" spans="2:14" x14ac:dyDescent="0.25">
      <c r="B158" s="9"/>
      <c r="C158" s="15"/>
      <c r="D158" s="15"/>
      <c r="E158" s="13"/>
      <c r="F158" s="13"/>
      <c r="G158" s="13"/>
      <c r="H158" s="9"/>
      <c r="I158" s="9"/>
      <c r="J158" s="171" t="s">
        <v>190</v>
      </c>
      <c r="K158" s="571">
        <f>(((((H156*(H157/12))*E155)/100)+E155)/H157)</f>
        <v>2416666.6666666665</v>
      </c>
      <c r="L158" s="571"/>
      <c r="M158" s="571"/>
      <c r="N158" s="571"/>
    </row>
    <row r="159" spans="2:14" ht="4.5" customHeight="1" x14ac:dyDescent="0.25">
      <c r="B159" s="9"/>
      <c r="C159" s="15"/>
      <c r="D159" s="15"/>
      <c r="E159" s="13"/>
      <c r="F159" s="13"/>
      <c r="G159" s="13"/>
      <c r="H159" s="9"/>
      <c r="I159" s="9"/>
      <c r="J159" s="156"/>
      <c r="K159" s="157"/>
      <c r="L159" s="157"/>
      <c r="M159" s="157"/>
      <c r="N159" s="157"/>
    </row>
    <row r="160" spans="2:14" x14ac:dyDescent="0.25">
      <c r="B160" s="9" t="s">
        <v>6</v>
      </c>
      <c r="C160" s="15"/>
      <c r="D160" s="15"/>
      <c r="E160" s="493">
        <v>145000000</v>
      </c>
      <c r="F160" s="493"/>
      <c r="G160" s="493"/>
      <c r="H160" s="9"/>
      <c r="I160" s="9"/>
      <c r="J160" s="572" t="s">
        <v>194</v>
      </c>
      <c r="K160" s="572"/>
      <c r="L160" s="572"/>
      <c r="M160" s="572"/>
      <c r="N160" s="572"/>
    </row>
    <row r="161" spans="2:15" ht="15" customHeight="1" x14ac:dyDescent="0.25">
      <c r="B161" s="9" t="s">
        <v>7</v>
      </c>
      <c r="C161" s="15"/>
      <c r="D161" s="15"/>
      <c r="E161" s="503">
        <v>80</v>
      </c>
      <c r="F161" s="503"/>
      <c r="G161" s="18" t="s">
        <v>2</v>
      </c>
      <c r="H161" s="26"/>
      <c r="I161" s="9"/>
      <c r="J161" s="572"/>
      <c r="K161" s="572"/>
      <c r="L161" s="572"/>
      <c r="M161" s="572"/>
      <c r="N161" s="572"/>
    </row>
    <row r="162" spans="2:15" ht="18.75" customHeight="1" x14ac:dyDescent="0.25">
      <c r="B162" s="9" t="s">
        <v>8</v>
      </c>
      <c r="C162" s="15"/>
      <c r="D162" s="15"/>
      <c r="E162" s="493">
        <f>E160*E161/100</f>
        <v>116000000</v>
      </c>
      <c r="F162" s="493"/>
      <c r="G162" s="493"/>
      <c r="H162" s="9"/>
      <c r="I162" s="9"/>
      <c r="J162" s="572"/>
      <c r="K162" s="572"/>
      <c r="L162" s="572"/>
      <c r="M162" s="572"/>
      <c r="N162" s="572"/>
    </row>
    <row r="163" spans="2:15" ht="4.5" customHeight="1" x14ac:dyDescent="0.25">
      <c r="B163" s="9"/>
      <c r="C163" s="15"/>
      <c r="D163" s="15"/>
      <c r="E163" s="15"/>
      <c r="F163" s="15"/>
      <c r="G163" s="15"/>
      <c r="H163" s="9"/>
      <c r="I163" s="9"/>
      <c r="J163" s="7"/>
      <c r="K163" s="8"/>
      <c r="L163" s="8"/>
      <c r="M163" s="8"/>
      <c r="N163" s="2"/>
    </row>
    <row r="164" spans="2:15" ht="12.75" customHeight="1" x14ac:dyDescent="0.25">
      <c r="B164" s="9"/>
      <c r="C164" s="15"/>
      <c r="D164" s="15"/>
      <c r="E164" s="15"/>
      <c r="F164" s="15"/>
      <c r="G164" s="15"/>
      <c r="H164" s="9"/>
      <c r="I164" s="9"/>
      <c r="J164" s="7"/>
      <c r="K164" s="8"/>
      <c r="L164" s="8"/>
      <c r="M164" s="8"/>
      <c r="N164" s="2"/>
    </row>
    <row r="165" spans="2:15" ht="15" customHeight="1" thickBot="1" x14ac:dyDescent="0.3">
      <c r="B165" s="9" t="s">
        <v>47</v>
      </c>
      <c r="C165" s="8"/>
      <c r="D165" s="5"/>
      <c r="E165" s="8"/>
      <c r="G165" s="15"/>
      <c r="H165" s="9"/>
      <c r="I165" s="9"/>
      <c r="J165" s="9"/>
      <c r="K165" s="15"/>
      <c r="L165" s="15"/>
      <c r="M165" s="15"/>
      <c r="N165" s="15"/>
    </row>
    <row r="166" spans="2:15" ht="16.5" thickBot="1" x14ac:dyDescent="0.3">
      <c r="B166" s="54" t="s">
        <v>45</v>
      </c>
      <c r="C166" s="55"/>
      <c r="D166" s="56"/>
      <c r="E166" s="55"/>
      <c r="F166" s="55"/>
      <c r="G166" s="472" t="s">
        <v>272</v>
      </c>
      <c r="H166" s="473"/>
      <c r="I166" s="473"/>
      <c r="J166" s="473"/>
      <c r="K166" s="473"/>
      <c r="L166" s="473"/>
      <c r="M166" s="473"/>
      <c r="N166" s="473"/>
      <c r="O166" s="474"/>
    </row>
    <row r="167" spans="2:15" ht="16.5" thickBot="1" x14ac:dyDescent="0.3">
      <c r="B167" s="57" t="s">
        <v>49</v>
      </c>
      <c r="C167" s="8"/>
      <c r="D167" s="5"/>
      <c r="E167" s="8"/>
      <c r="G167" s="472" t="s">
        <v>291</v>
      </c>
      <c r="H167" s="473"/>
      <c r="I167" s="473"/>
      <c r="J167" s="473"/>
      <c r="K167" s="473"/>
      <c r="L167" s="473"/>
      <c r="M167" s="473"/>
      <c r="N167" s="473"/>
      <c r="O167" s="474"/>
    </row>
    <row r="168" spans="2:15" ht="16.5" thickBot="1" x14ac:dyDescent="0.3">
      <c r="B168" s="57" t="s">
        <v>51</v>
      </c>
      <c r="C168" s="8"/>
      <c r="D168" s="5"/>
      <c r="E168" s="8"/>
      <c r="G168" s="169" t="s">
        <v>292</v>
      </c>
      <c r="H168" s="162"/>
      <c r="I168" s="162"/>
      <c r="J168" s="162"/>
      <c r="K168" s="162"/>
      <c r="L168" s="162"/>
      <c r="M168" s="162"/>
      <c r="N168" s="162"/>
      <c r="O168" s="163"/>
    </row>
    <row r="169" spans="2:15" ht="16.5" thickBot="1" x14ac:dyDescent="0.3">
      <c r="B169" s="57" t="s">
        <v>50</v>
      </c>
      <c r="C169" s="8"/>
      <c r="D169" s="5"/>
      <c r="E169" s="8"/>
      <c r="G169" s="467">
        <v>2018</v>
      </c>
      <c r="H169" s="468"/>
      <c r="I169" s="468"/>
      <c r="J169" s="468"/>
      <c r="K169" s="468"/>
      <c r="L169" s="468"/>
      <c r="M169" s="468"/>
      <c r="N169" s="468"/>
      <c r="O169" s="469"/>
    </row>
    <row r="170" spans="2:15" ht="16.5" thickBot="1" x14ac:dyDescent="0.3">
      <c r="B170" s="57" t="s">
        <v>48</v>
      </c>
      <c r="C170" s="8"/>
      <c r="D170" s="5"/>
      <c r="E170" s="8"/>
      <c r="G170" s="472" t="s">
        <v>293</v>
      </c>
      <c r="H170" s="473"/>
      <c r="I170" s="473"/>
      <c r="J170" s="473"/>
      <c r="K170" s="473"/>
      <c r="L170" s="473"/>
      <c r="M170" s="473"/>
      <c r="N170" s="473"/>
      <c r="O170" s="474"/>
    </row>
    <row r="171" spans="2:15" ht="16.5" thickBot="1" x14ac:dyDescent="0.3">
      <c r="B171" s="57" t="s">
        <v>53</v>
      </c>
      <c r="C171" s="8"/>
      <c r="D171" s="5"/>
      <c r="E171" s="8"/>
      <c r="G171" s="472" t="s">
        <v>294</v>
      </c>
      <c r="H171" s="473"/>
      <c r="I171" s="473"/>
      <c r="J171" s="473"/>
      <c r="K171" s="473"/>
      <c r="L171" s="473"/>
      <c r="M171" s="473"/>
      <c r="N171" s="473"/>
      <c r="O171" s="474"/>
    </row>
    <row r="172" spans="2:15" ht="16.5" thickBot="1" x14ac:dyDescent="0.3">
      <c r="B172" s="57" t="s">
        <v>46</v>
      </c>
      <c r="C172" s="8"/>
      <c r="D172" s="5"/>
      <c r="E172" s="8"/>
      <c r="G172" s="472" t="s">
        <v>295</v>
      </c>
      <c r="H172" s="473"/>
      <c r="I172" s="473"/>
      <c r="J172" s="473"/>
      <c r="K172" s="473"/>
      <c r="L172" s="473"/>
      <c r="M172" s="473"/>
      <c r="N172" s="473"/>
      <c r="O172" s="474"/>
    </row>
    <row r="173" spans="2:15" ht="16.5" thickBot="1" x14ac:dyDescent="0.3">
      <c r="B173" s="57" t="s">
        <v>52</v>
      </c>
      <c r="C173" s="8"/>
      <c r="D173" s="5"/>
      <c r="E173" s="8"/>
      <c r="G173" s="472" t="s">
        <v>297</v>
      </c>
      <c r="H173" s="473"/>
      <c r="I173" s="473"/>
      <c r="J173" s="473"/>
      <c r="K173" s="473"/>
      <c r="L173" s="473"/>
      <c r="M173" s="473"/>
      <c r="N173" s="473"/>
      <c r="O173" s="474"/>
    </row>
    <row r="174" spans="2:15" ht="16.5" thickBot="1" x14ac:dyDescent="0.3">
      <c r="B174" s="57" t="s">
        <v>180</v>
      </c>
      <c r="C174" s="8"/>
      <c r="D174" s="5"/>
      <c r="E174" s="8"/>
      <c r="G174" s="472">
        <f>E160</f>
        <v>145000000</v>
      </c>
      <c r="H174" s="473"/>
      <c r="I174" s="473"/>
      <c r="J174" s="473"/>
      <c r="K174" s="473"/>
      <c r="L174" s="473"/>
      <c r="M174" s="473"/>
      <c r="N174" s="473"/>
      <c r="O174" s="474"/>
    </row>
    <row r="175" spans="2:15" ht="16.5" thickBot="1" x14ac:dyDescent="0.3">
      <c r="B175" s="57" t="s">
        <v>191</v>
      </c>
      <c r="C175" s="8"/>
      <c r="D175" s="5"/>
      <c r="E175" s="8"/>
      <c r="G175" s="594" t="s">
        <v>290</v>
      </c>
      <c r="H175" s="473"/>
      <c r="I175" s="473"/>
      <c r="J175" s="473"/>
      <c r="K175" s="473"/>
      <c r="L175" s="473"/>
      <c r="M175" s="473"/>
      <c r="N175" s="473"/>
      <c r="O175" s="474"/>
    </row>
    <row r="176" spans="2:15" ht="16.5" thickBot="1" x14ac:dyDescent="0.3">
      <c r="B176" s="58" t="s">
        <v>192</v>
      </c>
      <c r="C176" s="59"/>
      <c r="D176" s="60"/>
      <c r="E176" s="59"/>
      <c r="F176" s="61"/>
      <c r="G176" s="472">
        <f>E162</f>
        <v>116000000</v>
      </c>
      <c r="H176" s="473"/>
      <c r="I176" s="473"/>
      <c r="J176" s="473"/>
      <c r="K176" s="473"/>
      <c r="L176" s="473"/>
      <c r="M176" s="473"/>
      <c r="N176" s="473"/>
      <c r="O176" s="474"/>
    </row>
    <row r="177" spans="2:24" ht="16.5" thickBot="1" x14ac:dyDescent="0.3">
      <c r="B177" s="485" t="s">
        <v>231</v>
      </c>
      <c r="C177" s="486"/>
      <c r="D177" s="486"/>
      <c r="E177" s="486"/>
      <c r="F177" s="486"/>
      <c r="G177" s="486"/>
      <c r="H177" s="486"/>
      <c r="I177" s="486"/>
      <c r="J177" s="486"/>
      <c r="K177" s="486"/>
      <c r="L177" s="486"/>
      <c r="M177" s="486"/>
      <c r="N177" s="486"/>
      <c r="O177" s="487"/>
    </row>
    <row r="178" spans="2:24" ht="5.25" customHeight="1" x14ac:dyDescent="0.25">
      <c r="B178" s="21"/>
      <c r="C178" s="8"/>
      <c r="D178" s="5"/>
      <c r="E178" s="8"/>
      <c r="G178" s="15"/>
      <c r="H178" s="9"/>
      <c r="I178" s="9"/>
      <c r="J178" s="9"/>
      <c r="K178" s="15"/>
      <c r="L178" s="15"/>
      <c r="M178" s="15"/>
      <c r="N178" s="15"/>
    </row>
    <row r="179" spans="2:24" x14ac:dyDescent="0.25">
      <c r="B179" s="9"/>
      <c r="C179" s="15"/>
      <c r="D179" s="555" t="s">
        <v>44</v>
      </c>
      <c r="E179" s="555"/>
      <c r="F179" s="555"/>
      <c r="G179" s="555"/>
      <c r="H179" s="555"/>
      <c r="I179" s="555"/>
      <c r="J179" s="555"/>
      <c r="K179" s="555"/>
      <c r="L179" s="555"/>
      <c r="M179" s="15"/>
      <c r="N179" s="15"/>
    </row>
    <row r="180" spans="2:24" ht="15.75" x14ac:dyDescent="0.25">
      <c r="B180" s="158" t="s">
        <v>19</v>
      </c>
      <c r="C180" s="158"/>
      <c r="D180" s="158"/>
      <c r="E180" s="158"/>
      <c r="F180" s="158"/>
      <c r="G180" s="158"/>
      <c r="H180" s="158"/>
      <c r="I180" s="158"/>
      <c r="J180" s="158"/>
      <c r="K180" s="451">
        <f>K143-K155</f>
        <v>6264166.75</v>
      </c>
      <c r="L180" s="451"/>
      <c r="M180" s="451"/>
      <c r="N180" s="451"/>
    </row>
    <row r="181" spans="2:24" ht="14.25" customHeight="1" x14ac:dyDescent="0.25">
      <c r="B181" s="158" t="s">
        <v>27</v>
      </c>
      <c r="C181" s="158"/>
      <c r="D181" s="158"/>
      <c r="E181" s="158"/>
      <c r="F181" s="158"/>
      <c r="G181" s="158"/>
      <c r="H181" s="158"/>
      <c r="I181" s="158"/>
      <c r="J181" s="158"/>
      <c r="K181" s="451">
        <f>K143-K156</f>
        <v>11097500.083333332</v>
      </c>
      <c r="L181" s="451"/>
      <c r="M181" s="451"/>
      <c r="N181" s="451"/>
    </row>
    <row r="182" spans="2:24" ht="15.75" x14ac:dyDescent="0.25">
      <c r="B182" s="165" t="s">
        <v>28</v>
      </c>
      <c r="C182" s="165"/>
      <c r="D182" s="165"/>
      <c r="E182" s="165"/>
      <c r="F182" s="165"/>
      <c r="G182" s="165"/>
      <c r="H182" s="165"/>
      <c r="I182" s="165"/>
      <c r="J182" s="165"/>
      <c r="K182" s="452">
        <f>K143-K157</f>
        <v>12708611.194444444</v>
      </c>
      <c r="L182" s="452"/>
      <c r="M182" s="452"/>
      <c r="N182" s="452"/>
    </row>
    <row r="183" spans="2:24" ht="15.75" x14ac:dyDescent="0.25">
      <c r="B183" s="160" t="s">
        <v>193</v>
      </c>
      <c r="C183" s="160"/>
      <c r="D183" s="160"/>
      <c r="E183" s="160"/>
      <c r="F183" s="160"/>
      <c r="G183" s="160"/>
      <c r="H183" s="160"/>
      <c r="I183" s="160"/>
      <c r="J183" s="160"/>
      <c r="K183" s="465">
        <f>K143-K158</f>
        <v>14577500.083333334</v>
      </c>
      <c r="L183" s="465"/>
      <c r="M183" s="465"/>
      <c r="N183" s="465"/>
    </row>
    <row r="184" spans="2:24" customFormat="1" x14ac:dyDescent="0.25">
      <c r="B184" s="9"/>
      <c r="C184" s="9"/>
      <c r="D184" s="9"/>
      <c r="E184" s="37"/>
      <c r="F184" s="4"/>
      <c r="G184" s="94"/>
      <c r="H184" s="94"/>
      <c r="I184" s="94"/>
      <c r="J184" s="94"/>
      <c r="K184" s="9"/>
      <c r="L184" s="9"/>
      <c r="M184" s="9"/>
      <c r="N184" s="9"/>
      <c r="O184" s="41"/>
      <c r="P184" s="4"/>
      <c r="Q184" s="4"/>
      <c r="R184" s="4"/>
      <c r="S184" s="4"/>
      <c r="T184" s="4"/>
      <c r="U184" s="4"/>
      <c r="V184" s="4"/>
      <c r="W184" s="4"/>
      <c r="X184" s="4"/>
    </row>
    <row r="185" spans="2:24" customFormat="1" x14ac:dyDescent="0.25">
      <c r="B185" s="153" t="s">
        <v>182</v>
      </c>
      <c r="C185" s="153"/>
      <c r="D185" s="153"/>
      <c r="E185" s="154"/>
      <c r="F185" s="4"/>
      <c r="G185" s="94"/>
      <c r="H185" s="94"/>
      <c r="I185" s="94"/>
      <c r="J185" s="94"/>
      <c r="K185" s="9"/>
      <c r="L185" s="9"/>
      <c r="M185" s="9"/>
      <c r="N185" s="9"/>
      <c r="O185" s="41"/>
      <c r="P185" s="4"/>
      <c r="Q185" s="4"/>
      <c r="R185" s="4"/>
      <c r="S185" s="4"/>
      <c r="T185" s="4"/>
      <c r="U185" s="4"/>
      <c r="V185" s="4"/>
      <c r="W185" s="4"/>
      <c r="X185" s="4"/>
    </row>
    <row r="186" spans="2:24" ht="15" customHeight="1" x14ac:dyDescent="0.25">
      <c r="B186" s="62" t="s">
        <v>171</v>
      </c>
      <c r="C186" s="63"/>
      <c r="D186" s="63"/>
      <c r="E186" s="63"/>
      <c r="F186" s="63"/>
      <c r="G186" s="63"/>
      <c r="H186" s="63"/>
      <c r="I186" s="63"/>
      <c r="J186" s="63"/>
      <c r="K186" s="63"/>
      <c r="L186" s="63"/>
      <c r="M186" s="63"/>
      <c r="N186" s="64"/>
    </row>
    <row r="187" spans="2:24" ht="15" customHeight="1" x14ac:dyDescent="0.25">
      <c r="B187" s="65" t="s">
        <v>172</v>
      </c>
      <c r="C187" s="66"/>
      <c r="D187" s="66"/>
      <c r="E187" s="66"/>
      <c r="F187" s="66"/>
      <c r="G187" s="66"/>
      <c r="H187" s="66"/>
      <c r="I187" s="66"/>
      <c r="J187" s="66"/>
      <c r="K187" s="66"/>
      <c r="L187" s="66"/>
      <c r="M187" s="66"/>
      <c r="N187" s="67"/>
    </row>
    <row r="188" spans="2:24" ht="15" customHeight="1" x14ac:dyDescent="0.25">
      <c r="B188" s="65" t="s">
        <v>189</v>
      </c>
      <c r="C188" s="66"/>
      <c r="D188" s="66"/>
      <c r="E188" s="66"/>
      <c r="F188" s="66"/>
      <c r="G188" s="66"/>
      <c r="H188" s="66"/>
      <c r="I188" s="66"/>
      <c r="J188" s="66"/>
      <c r="K188" s="66"/>
      <c r="L188" s="66"/>
      <c r="M188" s="66"/>
      <c r="N188" s="67"/>
    </row>
    <row r="189" spans="2:24" ht="15" customHeight="1" x14ac:dyDescent="0.25">
      <c r="B189" s="65" t="s">
        <v>296</v>
      </c>
      <c r="C189" s="66"/>
      <c r="D189" s="66"/>
      <c r="E189" s="66"/>
      <c r="F189" s="66"/>
      <c r="G189" s="66"/>
      <c r="H189" s="66"/>
      <c r="I189" s="66"/>
      <c r="J189" s="66"/>
      <c r="K189" s="66"/>
      <c r="L189" s="66"/>
      <c r="M189" s="66"/>
      <c r="N189" s="67"/>
    </row>
    <row r="190" spans="2:24" ht="15" customHeight="1" x14ac:dyDescent="0.25">
      <c r="B190" s="68"/>
      <c r="C190" s="69"/>
      <c r="D190" s="69"/>
      <c r="E190" s="69"/>
      <c r="F190" s="69"/>
      <c r="G190" s="69"/>
      <c r="H190" s="69"/>
      <c r="I190" s="69"/>
      <c r="J190" s="69"/>
      <c r="K190" s="69"/>
      <c r="L190" s="69"/>
      <c r="M190" s="69"/>
      <c r="N190" s="70"/>
    </row>
    <row r="191" spans="2:24" ht="15" customHeight="1" x14ac:dyDescent="0.25">
      <c r="B191" s="14"/>
      <c r="C191" s="14"/>
      <c r="D191" s="14"/>
      <c r="E191" s="14"/>
      <c r="F191" s="14"/>
      <c r="G191" s="14"/>
      <c r="H191" s="14"/>
      <c r="I191" s="14"/>
      <c r="J191" s="14"/>
      <c r="K191" s="14"/>
      <c r="L191" s="14"/>
      <c r="M191" s="14"/>
      <c r="N191" s="14"/>
    </row>
    <row r="192" spans="2:24" ht="19.5" customHeight="1" x14ac:dyDescent="0.25">
      <c r="B192" s="488" t="s">
        <v>173</v>
      </c>
      <c r="C192" s="489"/>
      <c r="D192" s="489"/>
      <c r="E192" s="489"/>
      <c r="F192" s="489"/>
      <c r="G192" s="490"/>
      <c r="H192" s="488" t="s">
        <v>174</v>
      </c>
      <c r="I192" s="489"/>
      <c r="J192" s="489"/>
      <c r="K192" s="489"/>
      <c r="L192" s="489"/>
      <c r="M192" s="489"/>
      <c r="N192" s="490"/>
    </row>
    <row r="193" spans="2:21" ht="15" customHeight="1" x14ac:dyDescent="0.25">
      <c r="B193" s="446" t="s">
        <v>176</v>
      </c>
      <c r="C193" s="447"/>
      <c r="D193" s="448" t="s">
        <v>298</v>
      </c>
      <c r="E193" s="449"/>
      <c r="F193" s="449"/>
      <c r="G193" s="450"/>
      <c r="H193" s="446" t="s">
        <v>176</v>
      </c>
      <c r="I193" s="447"/>
      <c r="J193" s="448"/>
      <c r="K193" s="449"/>
      <c r="L193" s="449"/>
      <c r="M193" s="449"/>
      <c r="N193" s="450"/>
      <c r="R193" s="3"/>
      <c r="S193" s="1"/>
      <c r="T193" s="1"/>
      <c r="U193" s="1"/>
    </row>
    <row r="194" spans="2:21" ht="15" customHeight="1" x14ac:dyDescent="0.25">
      <c r="B194" s="457" t="s">
        <v>81</v>
      </c>
      <c r="C194" s="458"/>
      <c r="D194" s="457" t="s">
        <v>186</v>
      </c>
      <c r="E194" s="459"/>
      <c r="F194" s="459"/>
      <c r="G194" s="458"/>
      <c r="H194" s="459" t="s">
        <v>81</v>
      </c>
      <c r="I194" s="458"/>
      <c r="J194" s="457" t="s">
        <v>187</v>
      </c>
      <c r="K194" s="459"/>
      <c r="L194" s="459"/>
      <c r="M194" s="459"/>
      <c r="N194" s="458"/>
      <c r="P194" s="460"/>
      <c r="Q194" s="460"/>
      <c r="R194" s="460"/>
      <c r="S194" s="460"/>
      <c r="T194" s="460"/>
      <c r="U194" s="460"/>
    </row>
    <row r="195" spans="2:21" ht="15.75" x14ac:dyDescent="0.25">
      <c r="B195" s="446" t="s">
        <v>177</v>
      </c>
      <c r="C195" s="447"/>
      <c r="D195" s="457" t="s">
        <v>178</v>
      </c>
      <c r="E195" s="459"/>
      <c r="F195" s="459"/>
      <c r="G195" s="458"/>
      <c r="H195" s="457" t="s">
        <v>177</v>
      </c>
      <c r="I195" s="458"/>
      <c r="J195" s="552" t="s">
        <v>188</v>
      </c>
      <c r="K195" s="553"/>
      <c r="L195" s="553"/>
      <c r="M195" s="553"/>
      <c r="N195" s="554"/>
      <c r="R195" s="1"/>
      <c r="S195" s="1"/>
      <c r="T195" s="1"/>
      <c r="U195" s="1"/>
    </row>
    <row r="196" spans="2:21" ht="18.75" x14ac:dyDescent="0.25">
      <c r="B196" s="442" t="s">
        <v>179</v>
      </c>
      <c r="C196" s="443"/>
      <c r="G196" s="147"/>
      <c r="H196" s="442" t="s">
        <v>179</v>
      </c>
      <c r="I196" s="443"/>
      <c r="K196" s="1"/>
      <c r="L196" s="1"/>
      <c r="M196" s="1"/>
      <c r="N196" s="6"/>
      <c r="R196" s="1"/>
      <c r="S196" s="1"/>
      <c r="T196" s="1"/>
      <c r="U196" s="1"/>
    </row>
    <row r="197" spans="2:21" ht="18.75" x14ac:dyDescent="0.25">
      <c r="B197" s="442"/>
      <c r="C197" s="443"/>
      <c r="G197" s="147"/>
      <c r="H197" s="442"/>
      <c r="I197" s="443"/>
      <c r="K197" s="1"/>
      <c r="L197" s="1"/>
      <c r="M197" s="1"/>
      <c r="N197" s="6"/>
      <c r="R197" s="1"/>
      <c r="S197" s="1"/>
      <c r="T197" s="1"/>
      <c r="U197" s="1"/>
    </row>
    <row r="198" spans="2:21" ht="18.75" x14ac:dyDescent="0.25">
      <c r="B198" s="444"/>
      <c r="C198" s="445"/>
      <c r="D198" s="11"/>
      <c r="E198" s="11"/>
      <c r="F198" s="11"/>
      <c r="G198" s="148"/>
      <c r="H198" s="444"/>
      <c r="I198" s="445"/>
      <c r="J198" s="11"/>
      <c r="K198" s="146"/>
      <c r="L198" s="19"/>
      <c r="M198" s="19"/>
      <c r="N198" s="20"/>
      <c r="Q198" s="453"/>
      <c r="R198" s="453"/>
      <c r="S198" s="453"/>
      <c r="T198" s="453"/>
      <c r="U198" s="1"/>
    </row>
    <row r="199" spans="2:21" ht="18.75" x14ac:dyDescent="0.25">
      <c r="B199" s="150"/>
      <c r="C199" s="150"/>
      <c r="G199" s="2"/>
      <c r="H199" s="150"/>
      <c r="I199" s="150"/>
      <c r="K199" s="149"/>
      <c r="L199" s="1"/>
      <c r="M199" s="1"/>
      <c r="N199" s="1"/>
      <c r="Q199" s="101"/>
      <c r="R199" s="101"/>
      <c r="S199" s="101"/>
      <c r="T199" s="101"/>
      <c r="U199" s="1"/>
    </row>
    <row r="200" spans="2:21" ht="18.75" x14ac:dyDescent="0.25">
      <c r="B200" s="454" t="s">
        <v>175</v>
      </c>
      <c r="C200" s="455"/>
      <c r="D200" s="455"/>
      <c r="E200" s="455"/>
      <c r="F200" s="455"/>
      <c r="G200" s="455"/>
      <c r="H200" s="455"/>
      <c r="I200" s="455"/>
      <c r="J200" s="455"/>
      <c r="K200" s="455"/>
      <c r="L200" s="455"/>
      <c r="M200" s="455"/>
      <c r="N200" s="456"/>
    </row>
    <row r="201" spans="2:21" x14ac:dyDescent="0.25">
      <c r="B201" s="31"/>
      <c r="N201" s="32"/>
    </row>
    <row r="202" spans="2:21" x14ac:dyDescent="0.25">
      <c r="B202" s="31"/>
      <c r="N202" s="32"/>
    </row>
    <row r="203" spans="2:21" x14ac:dyDescent="0.25">
      <c r="B203" s="31"/>
      <c r="N203" s="32"/>
    </row>
    <row r="204" spans="2:21" x14ac:dyDescent="0.25">
      <c r="B204" s="33"/>
      <c r="C204" s="11"/>
      <c r="D204" s="11"/>
      <c r="E204" s="11"/>
      <c r="F204" s="11"/>
      <c r="G204" s="11"/>
      <c r="H204" s="11"/>
      <c r="I204" s="11"/>
      <c r="J204" s="11"/>
      <c r="K204" s="11"/>
      <c r="L204" s="11"/>
      <c r="M204" s="11"/>
      <c r="N204" s="34"/>
    </row>
  </sheetData>
  <mergeCells count="186">
    <mergeCell ref="B2:N2"/>
    <mergeCell ref="B3:N3"/>
    <mergeCell ref="B4:N4"/>
    <mergeCell ref="B5:N5"/>
    <mergeCell ref="B6:N6"/>
    <mergeCell ref="B16:N16"/>
    <mergeCell ref="B19:D19"/>
    <mergeCell ref="E19:H19"/>
    <mergeCell ref="I19:K19"/>
    <mergeCell ref="L19:N19"/>
    <mergeCell ref="B20:D20"/>
    <mergeCell ref="E20:H20"/>
    <mergeCell ref="I20:K20"/>
    <mergeCell ref="L20:N20"/>
    <mergeCell ref="B17:D17"/>
    <mergeCell ref="E17:H17"/>
    <mergeCell ref="I17:K17"/>
    <mergeCell ref="L17:N17"/>
    <mergeCell ref="B18:D18"/>
    <mergeCell ref="E18:H18"/>
    <mergeCell ref="I18:K18"/>
    <mergeCell ref="L18:N18"/>
    <mergeCell ref="B64:N64"/>
    <mergeCell ref="B65:N72"/>
    <mergeCell ref="B82:N82"/>
    <mergeCell ref="B83:N85"/>
    <mergeCell ref="B88:N88"/>
    <mergeCell ref="B89:H89"/>
    <mergeCell ref="I89:N89"/>
    <mergeCell ref="B21:D21"/>
    <mergeCell ref="E21:H21"/>
    <mergeCell ref="I21:K21"/>
    <mergeCell ref="L21:N21"/>
    <mergeCell ref="B45:N45"/>
    <mergeCell ref="B46:N52"/>
    <mergeCell ref="B92:D92"/>
    <mergeCell ref="E92:H92"/>
    <mergeCell ref="I92:J92"/>
    <mergeCell ref="K92:N92"/>
    <mergeCell ref="B93:D93"/>
    <mergeCell ref="E93:H93"/>
    <mergeCell ref="I93:J93"/>
    <mergeCell ref="K93:N93"/>
    <mergeCell ref="B90:D90"/>
    <mergeCell ref="E90:H90"/>
    <mergeCell ref="I90:J90"/>
    <mergeCell ref="K90:N90"/>
    <mergeCell ref="B91:D91"/>
    <mergeCell ref="E91:H91"/>
    <mergeCell ref="I91:J91"/>
    <mergeCell ref="K91:N91"/>
    <mergeCell ref="B97:N97"/>
    <mergeCell ref="B98:H98"/>
    <mergeCell ref="I98:N98"/>
    <mergeCell ref="B99:D99"/>
    <mergeCell ref="E99:H99"/>
    <mergeCell ref="I99:J99"/>
    <mergeCell ref="K99:N99"/>
    <mergeCell ref="B94:D94"/>
    <mergeCell ref="E94:H94"/>
    <mergeCell ref="I94:J94"/>
    <mergeCell ref="K94:N94"/>
    <mergeCell ref="B95:D95"/>
    <mergeCell ref="E95:H95"/>
    <mergeCell ref="I95:J95"/>
    <mergeCell ref="K95:N95"/>
    <mergeCell ref="B102:D102"/>
    <mergeCell ref="E102:H102"/>
    <mergeCell ref="I102:J102"/>
    <mergeCell ref="K102:N102"/>
    <mergeCell ref="B103:D103"/>
    <mergeCell ref="E103:H103"/>
    <mergeCell ref="I103:J103"/>
    <mergeCell ref="K103:N103"/>
    <mergeCell ref="B100:D100"/>
    <mergeCell ref="E100:H100"/>
    <mergeCell ref="I100:J100"/>
    <mergeCell ref="K100:N100"/>
    <mergeCell ref="B101:D101"/>
    <mergeCell ref="E101:H101"/>
    <mergeCell ref="I101:J101"/>
    <mergeCell ref="K101:N101"/>
    <mergeCell ref="B104:D104"/>
    <mergeCell ref="E104:H104"/>
    <mergeCell ref="I104:J104"/>
    <mergeCell ref="K104:N104"/>
    <mergeCell ref="B106:N106"/>
    <mergeCell ref="B107:H107"/>
    <mergeCell ref="I107:N113"/>
    <mergeCell ref="B108:D108"/>
    <mergeCell ref="E108:H108"/>
    <mergeCell ref="B109:D109"/>
    <mergeCell ref="B113:D113"/>
    <mergeCell ref="E113:H113"/>
    <mergeCell ref="B115:N115"/>
    <mergeCell ref="B116:D116"/>
    <mergeCell ref="E116:F116"/>
    <mergeCell ref="H116:K116"/>
    <mergeCell ref="L116:N116"/>
    <mergeCell ref="E109:H109"/>
    <mergeCell ref="B110:D110"/>
    <mergeCell ref="E110:H110"/>
    <mergeCell ref="B111:D111"/>
    <mergeCell ref="E111:H111"/>
    <mergeCell ref="B112:D112"/>
    <mergeCell ref="E112:H112"/>
    <mergeCell ref="B119:D119"/>
    <mergeCell ref="E119:F119"/>
    <mergeCell ref="H119:K119"/>
    <mergeCell ref="L119:N119"/>
    <mergeCell ref="H120:K120"/>
    <mergeCell ref="L120:N120"/>
    <mergeCell ref="B117:D117"/>
    <mergeCell ref="E117:F117"/>
    <mergeCell ref="H117:K117"/>
    <mergeCell ref="L117:N117"/>
    <mergeCell ref="B118:D118"/>
    <mergeCell ref="E118:F118"/>
    <mergeCell ref="H118:K118"/>
    <mergeCell ref="L118:N118"/>
    <mergeCell ref="K129:M129"/>
    <mergeCell ref="K130:N130"/>
    <mergeCell ref="K131:N131"/>
    <mergeCell ref="K133:N133"/>
    <mergeCell ref="K136:N136"/>
    <mergeCell ref="K137:N137"/>
    <mergeCell ref="K122:N122"/>
    <mergeCell ref="K123:N123"/>
    <mergeCell ref="K124:M124"/>
    <mergeCell ref="K125:N125"/>
    <mergeCell ref="K126:N126"/>
    <mergeCell ref="K128:N128"/>
    <mergeCell ref="J154:N154"/>
    <mergeCell ref="E155:G155"/>
    <mergeCell ref="K155:N155"/>
    <mergeCell ref="K156:N156"/>
    <mergeCell ref="K157:N157"/>
    <mergeCell ref="K158:N158"/>
    <mergeCell ref="K139:N139"/>
    <mergeCell ref="K141:N141"/>
    <mergeCell ref="K143:N143"/>
    <mergeCell ref="B145:N145"/>
    <mergeCell ref="C147:F147"/>
    <mergeCell ref="G147:G148"/>
    <mergeCell ref="H147:H148"/>
    <mergeCell ref="I147:J148"/>
    <mergeCell ref="C148:F148"/>
    <mergeCell ref="G169:O169"/>
    <mergeCell ref="G170:O170"/>
    <mergeCell ref="G171:O171"/>
    <mergeCell ref="G172:O172"/>
    <mergeCell ref="G173:O173"/>
    <mergeCell ref="G174:O174"/>
    <mergeCell ref="E160:G160"/>
    <mergeCell ref="J160:N162"/>
    <mergeCell ref="E161:F161"/>
    <mergeCell ref="E162:G162"/>
    <mergeCell ref="G166:O166"/>
    <mergeCell ref="G167:O167"/>
    <mergeCell ref="K182:N182"/>
    <mergeCell ref="K183:N183"/>
    <mergeCell ref="B192:G192"/>
    <mergeCell ref="H192:N192"/>
    <mergeCell ref="B193:C193"/>
    <mergeCell ref="D193:G193"/>
    <mergeCell ref="H193:I193"/>
    <mergeCell ref="J193:N193"/>
    <mergeCell ref="G175:O175"/>
    <mergeCell ref="G176:O176"/>
    <mergeCell ref="B177:O177"/>
    <mergeCell ref="D179:L179"/>
    <mergeCell ref="K180:N180"/>
    <mergeCell ref="K181:N181"/>
    <mergeCell ref="B196:C198"/>
    <mergeCell ref="H196:I198"/>
    <mergeCell ref="Q198:T198"/>
    <mergeCell ref="B200:N200"/>
    <mergeCell ref="B194:C194"/>
    <mergeCell ref="D194:G194"/>
    <mergeCell ref="H194:I194"/>
    <mergeCell ref="J194:N194"/>
    <mergeCell ref="P194:U194"/>
    <mergeCell ref="B195:C195"/>
    <mergeCell ref="D195:G195"/>
    <mergeCell ref="H195:I195"/>
    <mergeCell ref="J195:N195"/>
  </mergeCells>
  <pageMargins left="0.33" right="0.4" top="0.17" bottom="0.27" header="0.18" footer="0.21"/>
  <pageSetup paperSize="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5121" r:id="rId4" name="Check Box 1">
              <controlPr defaultSize="0" autoFill="0" autoLine="0" autoPict="0">
                <anchor moveWithCells="1">
                  <from>
                    <xdr:col>4</xdr:col>
                    <xdr:colOff>66675</xdr:colOff>
                    <xdr:row>7</xdr:row>
                    <xdr:rowOff>190500</xdr:rowOff>
                  </from>
                  <to>
                    <xdr:col>4</xdr:col>
                    <xdr:colOff>371475</xdr:colOff>
                    <xdr:row>9</xdr:row>
                    <xdr:rowOff>19050</xdr:rowOff>
                  </to>
                </anchor>
              </controlPr>
            </control>
          </mc:Choice>
        </mc:AlternateContent>
        <mc:AlternateContent xmlns:mc="http://schemas.openxmlformats.org/markup-compatibility/2006">
          <mc:Choice Requires="x14">
            <control shapeId="5122" r:id="rId5" name="Check Box 2">
              <controlPr defaultSize="0" autoFill="0" autoLine="0" autoPict="0">
                <anchor moveWithCells="1">
                  <from>
                    <xdr:col>1</xdr:col>
                    <xdr:colOff>66675</xdr:colOff>
                    <xdr:row>7</xdr:row>
                    <xdr:rowOff>190500</xdr:rowOff>
                  </from>
                  <to>
                    <xdr:col>1</xdr:col>
                    <xdr:colOff>371475</xdr:colOff>
                    <xdr:row>9</xdr:row>
                    <xdr:rowOff>19050</xdr:rowOff>
                  </to>
                </anchor>
              </controlPr>
            </control>
          </mc:Choice>
        </mc:AlternateContent>
        <mc:AlternateContent xmlns:mc="http://schemas.openxmlformats.org/markup-compatibility/2006">
          <mc:Choice Requires="x14">
            <control shapeId="5123" r:id="rId6" name="Check Box 3">
              <controlPr defaultSize="0" autoFill="0" autoLine="0" autoPict="0">
                <anchor moveWithCells="1">
                  <from>
                    <xdr:col>8</xdr:col>
                    <xdr:colOff>66675</xdr:colOff>
                    <xdr:row>7</xdr:row>
                    <xdr:rowOff>190500</xdr:rowOff>
                  </from>
                  <to>
                    <xdr:col>8</xdr:col>
                    <xdr:colOff>371475</xdr:colOff>
                    <xdr:row>9</xdr:row>
                    <xdr:rowOff>19050</xdr:rowOff>
                  </to>
                </anchor>
              </controlPr>
            </control>
          </mc:Choice>
        </mc:AlternateContent>
        <mc:AlternateContent xmlns:mc="http://schemas.openxmlformats.org/markup-compatibility/2006">
          <mc:Choice Requires="x14">
            <control shapeId="5124" r:id="rId7" name="Check Box 4">
              <controlPr defaultSize="0" autoFill="0" autoLine="0" autoPict="0">
                <anchor moveWithCells="1">
                  <from>
                    <xdr:col>8</xdr:col>
                    <xdr:colOff>66675</xdr:colOff>
                    <xdr:row>9</xdr:row>
                    <xdr:rowOff>0</xdr:rowOff>
                  </from>
                  <to>
                    <xdr:col>8</xdr:col>
                    <xdr:colOff>371475</xdr:colOff>
                    <xdr:row>10</xdr:row>
                    <xdr:rowOff>0</xdr:rowOff>
                  </to>
                </anchor>
              </controlPr>
            </control>
          </mc:Choice>
        </mc:AlternateContent>
        <mc:AlternateContent xmlns:mc="http://schemas.openxmlformats.org/markup-compatibility/2006">
          <mc:Choice Requires="x14">
            <control shapeId="5125" r:id="rId8" name="Check Box 5">
              <controlPr defaultSize="0" autoFill="0" autoLine="0" autoPict="0">
                <anchor moveWithCells="1">
                  <from>
                    <xdr:col>11</xdr:col>
                    <xdr:colOff>66675</xdr:colOff>
                    <xdr:row>7</xdr:row>
                    <xdr:rowOff>190500</xdr:rowOff>
                  </from>
                  <to>
                    <xdr:col>11</xdr:col>
                    <xdr:colOff>371475</xdr:colOff>
                    <xdr:row>9</xdr:row>
                    <xdr:rowOff>19050</xdr:rowOff>
                  </to>
                </anchor>
              </controlPr>
            </control>
          </mc:Choice>
        </mc:AlternateContent>
        <mc:AlternateContent xmlns:mc="http://schemas.openxmlformats.org/markup-compatibility/2006">
          <mc:Choice Requires="x14">
            <control shapeId="5126" r:id="rId9" name="Check Box 6">
              <controlPr defaultSize="0" autoFill="0" autoLine="0" autoPict="0">
                <anchor moveWithCells="1">
                  <from>
                    <xdr:col>11</xdr:col>
                    <xdr:colOff>66675</xdr:colOff>
                    <xdr:row>9</xdr:row>
                    <xdr:rowOff>0</xdr:rowOff>
                  </from>
                  <to>
                    <xdr:col>11</xdr:col>
                    <xdr:colOff>371475</xdr:colOff>
                    <xdr:row>10</xdr:row>
                    <xdr:rowOff>0</xdr:rowOff>
                  </to>
                </anchor>
              </controlPr>
            </control>
          </mc:Choice>
        </mc:AlternateContent>
        <mc:AlternateContent xmlns:mc="http://schemas.openxmlformats.org/markup-compatibility/2006">
          <mc:Choice Requires="x14">
            <control shapeId="5127" r:id="rId10" name="Check Box 7">
              <controlPr defaultSize="0" autoFill="0" autoLine="0" autoPict="0">
                <anchor moveWithCells="1">
                  <from>
                    <xdr:col>1</xdr:col>
                    <xdr:colOff>66675</xdr:colOff>
                    <xdr:row>9</xdr:row>
                    <xdr:rowOff>0</xdr:rowOff>
                  </from>
                  <to>
                    <xdr:col>1</xdr:col>
                    <xdr:colOff>371475</xdr:colOff>
                    <xdr:row>10</xdr:row>
                    <xdr:rowOff>0</xdr:rowOff>
                  </to>
                </anchor>
              </controlPr>
            </control>
          </mc:Choice>
        </mc:AlternateContent>
        <mc:AlternateContent xmlns:mc="http://schemas.openxmlformats.org/markup-compatibility/2006">
          <mc:Choice Requires="x14">
            <control shapeId="5128" r:id="rId11" name="Check Box 8">
              <controlPr defaultSize="0" autoFill="0" autoLine="0" autoPict="0">
                <anchor moveWithCells="1">
                  <from>
                    <xdr:col>4</xdr:col>
                    <xdr:colOff>66675</xdr:colOff>
                    <xdr:row>27</xdr:row>
                    <xdr:rowOff>0</xdr:rowOff>
                  </from>
                  <to>
                    <xdr:col>4</xdr:col>
                    <xdr:colOff>371475</xdr:colOff>
                    <xdr:row>28</xdr:row>
                    <xdr:rowOff>0</xdr:rowOff>
                  </to>
                </anchor>
              </controlPr>
            </control>
          </mc:Choice>
        </mc:AlternateContent>
        <mc:AlternateContent xmlns:mc="http://schemas.openxmlformats.org/markup-compatibility/2006">
          <mc:Choice Requires="x14">
            <control shapeId="5129" r:id="rId12" name="Check Box 9">
              <controlPr defaultSize="0" autoFill="0" autoLine="0" autoPict="0">
                <anchor moveWithCells="1">
                  <from>
                    <xdr:col>4</xdr:col>
                    <xdr:colOff>66675</xdr:colOff>
                    <xdr:row>28</xdr:row>
                    <xdr:rowOff>0</xdr:rowOff>
                  </from>
                  <to>
                    <xdr:col>4</xdr:col>
                    <xdr:colOff>371475</xdr:colOff>
                    <xdr:row>28</xdr:row>
                    <xdr:rowOff>190500</xdr:rowOff>
                  </to>
                </anchor>
              </controlPr>
            </control>
          </mc:Choice>
        </mc:AlternateContent>
        <mc:AlternateContent xmlns:mc="http://schemas.openxmlformats.org/markup-compatibility/2006">
          <mc:Choice Requires="x14">
            <control shapeId="5130" r:id="rId13" name="Check Box 10">
              <controlPr defaultSize="0" autoFill="0" autoLine="0" autoPict="0">
                <anchor moveWithCells="1">
                  <from>
                    <xdr:col>6</xdr:col>
                    <xdr:colOff>66675</xdr:colOff>
                    <xdr:row>34</xdr:row>
                    <xdr:rowOff>0</xdr:rowOff>
                  </from>
                  <to>
                    <xdr:col>6</xdr:col>
                    <xdr:colOff>371475</xdr:colOff>
                    <xdr:row>35</xdr:row>
                    <xdr:rowOff>0</xdr:rowOff>
                  </to>
                </anchor>
              </controlPr>
            </control>
          </mc:Choice>
        </mc:AlternateContent>
        <mc:AlternateContent xmlns:mc="http://schemas.openxmlformats.org/markup-compatibility/2006">
          <mc:Choice Requires="x14">
            <control shapeId="5131" r:id="rId14" name="Check Box 11">
              <controlPr defaultSize="0" autoFill="0" autoLine="0" autoPict="0">
                <anchor moveWithCells="1">
                  <from>
                    <xdr:col>9</xdr:col>
                    <xdr:colOff>66675</xdr:colOff>
                    <xdr:row>34</xdr:row>
                    <xdr:rowOff>0</xdr:rowOff>
                  </from>
                  <to>
                    <xdr:col>9</xdr:col>
                    <xdr:colOff>371475</xdr:colOff>
                    <xdr:row>35</xdr:row>
                    <xdr:rowOff>0</xdr:rowOff>
                  </to>
                </anchor>
              </controlPr>
            </control>
          </mc:Choice>
        </mc:AlternateContent>
        <mc:AlternateContent xmlns:mc="http://schemas.openxmlformats.org/markup-compatibility/2006">
          <mc:Choice Requires="x14">
            <control shapeId="5132" r:id="rId15" name="Check Box 12">
              <controlPr defaultSize="0" autoFill="0" autoLine="0" autoPict="0">
                <anchor moveWithCells="1">
                  <from>
                    <xdr:col>6</xdr:col>
                    <xdr:colOff>66675</xdr:colOff>
                    <xdr:row>36</xdr:row>
                    <xdr:rowOff>0</xdr:rowOff>
                  </from>
                  <to>
                    <xdr:col>6</xdr:col>
                    <xdr:colOff>371475</xdr:colOff>
                    <xdr:row>37</xdr:row>
                    <xdr:rowOff>0</xdr:rowOff>
                  </to>
                </anchor>
              </controlPr>
            </control>
          </mc:Choice>
        </mc:AlternateContent>
        <mc:AlternateContent xmlns:mc="http://schemas.openxmlformats.org/markup-compatibility/2006">
          <mc:Choice Requires="x14">
            <control shapeId="5133" r:id="rId16" name="Check Box 13">
              <controlPr defaultSize="0" autoFill="0" autoLine="0" autoPict="0">
                <anchor moveWithCells="1">
                  <from>
                    <xdr:col>10</xdr:col>
                    <xdr:colOff>66675</xdr:colOff>
                    <xdr:row>36</xdr:row>
                    <xdr:rowOff>0</xdr:rowOff>
                  </from>
                  <to>
                    <xdr:col>10</xdr:col>
                    <xdr:colOff>371475</xdr:colOff>
                    <xdr:row>37</xdr:row>
                    <xdr:rowOff>0</xdr:rowOff>
                  </to>
                </anchor>
              </controlPr>
            </control>
          </mc:Choice>
        </mc:AlternateContent>
        <mc:AlternateContent xmlns:mc="http://schemas.openxmlformats.org/markup-compatibility/2006">
          <mc:Choice Requires="x14">
            <control shapeId="5134" r:id="rId17" name="Check Box 14">
              <controlPr defaultSize="0" autoFill="0" autoLine="0" autoPict="0">
                <anchor moveWithCells="1">
                  <from>
                    <xdr:col>6</xdr:col>
                    <xdr:colOff>66675</xdr:colOff>
                    <xdr:row>38</xdr:row>
                    <xdr:rowOff>0</xdr:rowOff>
                  </from>
                  <to>
                    <xdr:col>6</xdr:col>
                    <xdr:colOff>371475</xdr:colOff>
                    <xdr:row>39</xdr:row>
                    <xdr:rowOff>0</xdr:rowOff>
                  </to>
                </anchor>
              </controlPr>
            </control>
          </mc:Choice>
        </mc:AlternateContent>
        <mc:AlternateContent xmlns:mc="http://schemas.openxmlformats.org/markup-compatibility/2006">
          <mc:Choice Requires="x14">
            <control shapeId="5135" r:id="rId18" name="Check Box 15">
              <controlPr defaultSize="0" autoFill="0" autoLine="0" autoPict="0">
                <anchor moveWithCells="1">
                  <from>
                    <xdr:col>6</xdr:col>
                    <xdr:colOff>66675</xdr:colOff>
                    <xdr:row>39</xdr:row>
                    <xdr:rowOff>0</xdr:rowOff>
                  </from>
                  <to>
                    <xdr:col>6</xdr:col>
                    <xdr:colOff>371475</xdr:colOff>
                    <xdr:row>40</xdr:row>
                    <xdr:rowOff>0</xdr:rowOff>
                  </to>
                </anchor>
              </controlPr>
            </control>
          </mc:Choice>
        </mc:AlternateContent>
        <mc:AlternateContent xmlns:mc="http://schemas.openxmlformats.org/markup-compatibility/2006">
          <mc:Choice Requires="x14">
            <control shapeId="5136" r:id="rId19" name="Check Box 16">
              <controlPr defaultSize="0" autoFill="0" autoLine="0" autoPict="0">
                <anchor moveWithCells="1">
                  <from>
                    <xdr:col>6</xdr:col>
                    <xdr:colOff>66675</xdr:colOff>
                    <xdr:row>41</xdr:row>
                    <xdr:rowOff>0</xdr:rowOff>
                  </from>
                  <to>
                    <xdr:col>6</xdr:col>
                    <xdr:colOff>371475</xdr:colOff>
                    <xdr:row>42</xdr:row>
                    <xdr:rowOff>0</xdr:rowOff>
                  </to>
                </anchor>
              </controlPr>
            </control>
          </mc:Choice>
        </mc:AlternateContent>
        <mc:AlternateContent xmlns:mc="http://schemas.openxmlformats.org/markup-compatibility/2006">
          <mc:Choice Requires="x14">
            <control shapeId="5137" r:id="rId20" name="Check Box 17">
              <controlPr defaultSize="0" autoFill="0" autoLine="0" autoPict="0">
                <anchor moveWithCells="1">
                  <from>
                    <xdr:col>6</xdr:col>
                    <xdr:colOff>66675</xdr:colOff>
                    <xdr:row>42</xdr:row>
                    <xdr:rowOff>0</xdr:rowOff>
                  </from>
                  <to>
                    <xdr:col>6</xdr:col>
                    <xdr:colOff>371475</xdr:colOff>
                    <xdr:row>43</xdr:row>
                    <xdr:rowOff>0</xdr:rowOff>
                  </to>
                </anchor>
              </controlPr>
            </control>
          </mc:Choice>
        </mc:AlternateContent>
        <mc:AlternateContent xmlns:mc="http://schemas.openxmlformats.org/markup-compatibility/2006">
          <mc:Choice Requires="x14">
            <control shapeId="5138" r:id="rId21" name="Check Box 18">
              <controlPr defaultSize="0" autoFill="0" autoLine="0" autoPict="0">
                <anchor moveWithCells="1">
                  <from>
                    <xdr:col>6</xdr:col>
                    <xdr:colOff>66675</xdr:colOff>
                    <xdr:row>43</xdr:row>
                    <xdr:rowOff>0</xdr:rowOff>
                  </from>
                  <to>
                    <xdr:col>6</xdr:col>
                    <xdr:colOff>371475</xdr:colOff>
                    <xdr:row>44</xdr:row>
                    <xdr:rowOff>0</xdr:rowOff>
                  </to>
                </anchor>
              </controlPr>
            </control>
          </mc:Choice>
        </mc:AlternateContent>
        <mc:AlternateContent xmlns:mc="http://schemas.openxmlformats.org/markup-compatibility/2006">
          <mc:Choice Requires="x14">
            <control shapeId="5139" r:id="rId22" name="Check Box 19">
              <controlPr defaultSize="0" autoFill="0" autoLine="0" autoPict="0">
                <anchor moveWithCells="1">
                  <from>
                    <xdr:col>5</xdr:col>
                    <xdr:colOff>66675</xdr:colOff>
                    <xdr:row>53</xdr:row>
                    <xdr:rowOff>190500</xdr:rowOff>
                  </from>
                  <to>
                    <xdr:col>5</xdr:col>
                    <xdr:colOff>295275</xdr:colOff>
                    <xdr:row>54</xdr:row>
                    <xdr:rowOff>161925</xdr:rowOff>
                  </to>
                </anchor>
              </controlPr>
            </control>
          </mc:Choice>
        </mc:AlternateContent>
        <mc:AlternateContent xmlns:mc="http://schemas.openxmlformats.org/markup-compatibility/2006">
          <mc:Choice Requires="x14">
            <control shapeId="5140" r:id="rId23" name="Check Box 20">
              <controlPr defaultSize="0" autoFill="0" autoLine="0" autoPict="0">
                <anchor moveWithCells="1">
                  <from>
                    <xdr:col>8</xdr:col>
                    <xdr:colOff>66675</xdr:colOff>
                    <xdr:row>53</xdr:row>
                    <xdr:rowOff>190500</xdr:rowOff>
                  </from>
                  <to>
                    <xdr:col>8</xdr:col>
                    <xdr:colOff>295275</xdr:colOff>
                    <xdr:row>54</xdr:row>
                    <xdr:rowOff>161925</xdr:rowOff>
                  </to>
                </anchor>
              </controlPr>
            </control>
          </mc:Choice>
        </mc:AlternateContent>
        <mc:AlternateContent xmlns:mc="http://schemas.openxmlformats.org/markup-compatibility/2006">
          <mc:Choice Requires="x14">
            <control shapeId="5141" r:id="rId24" name="Check Box 21">
              <controlPr defaultSize="0" autoFill="0" autoLine="0" autoPict="0">
                <anchor moveWithCells="1">
                  <from>
                    <xdr:col>5</xdr:col>
                    <xdr:colOff>66675</xdr:colOff>
                    <xdr:row>56</xdr:row>
                    <xdr:rowOff>0</xdr:rowOff>
                  </from>
                  <to>
                    <xdr:col>5</xdr:col>
                    <xdr:colOff>295275</xdr:colOff>
                    <xdr:row>56</xdr:row>
                    <xdr:rowOff>180975</xdr:rowOff>
                  </to>
                </anchor>
              </controlPr>
            </control>
          </mc:Choice>
        </mc:AlternateContent>
        <mc:AlternateContent xmlns:mc="http://schemas.openxmlformats.org/markup-compatibility/2006">
          <mc:Choice Requires="x14">
            <control shapeId="5142" r:id="rId25" name="Check Box 22">
              <controlPr defaultSize="0" autoFill="0" autoLine="0" autoPict="0">
                <anchor moveWithCells="1">
                  <from>
                    <xdr:col>9</xdr:col>
                    <xdr:colOff>66675</xdr:colOff>
                    <xdr:row>56</xdr:row>
                    <xdr:rowOff>0</xdr:rowOff>
                  </from>
                  <to>
                    <xdr:col>9</xdr:col>
                    <xdr:colOff>295275</xdr:colOff>
                    <xdr:row>56</xdr:row>
                    <xdr:rowOff>180975</xdr:rowOff>
                  </to>
                </anchor>
              </controlPr>
            </control>
          </mc:Choice>
        </mc:AlternateContent>
        <mc:AlternateContent xmlns:mc="http://schemas.openxmlformats.org/markup-compatibility/2006">
          <mc:Choice Requires="x14">
            <control shapeId="5143" r:id="rId26" name="Check Box 23">
              <controlPr defaultSize="0" autoFill="0" autoLine="0" autoPict="0">
                <anchor moveWithCells="1">
                  <from>
                    <xdr:col>5</xdr:col>
                    <xdr:colOff>66675</xdr:colOff>
                    <xdr:row>58</xdr:row>
                    <xdr:rowOff>0</xdr:rowOff>
                  </from>
                  <to>
                    <xdr:col>5</xdr:col>
                    <xdr:colOff>295275</xdr:colOff>
                    <xdr:row>58</xdr:row>
                    <xdr:rowOff>180975</xdr:rowOff>
                  </to>
                </anchor>
              </controlPr>
            </control>
          </mc:Choice>
        </mc:AlternateContent>
        <mc:AlternateContent xmlns:mc="http://schemas.openxmlformats.org/markup-compatibility/2006">
          <mc:Choice Requires="x14">
            <control shapeId="5144" r:id="rId27" name="Check Box 24">
              <controlPr defaultSize="0" autoFill="0" autoLine="0" autoPict="0">
                <anchor moveWithCells="1">
                  <from>
                    <xdr:col>9</xdr:col>
                    <xdr:colOff>66675</xdr:colOff>
                    <xdr:row>58</xdr:row>
                    <xdr:rowOff>0</xdr:rowOff>
                  </from>
                  <to>
                    <xdr:col>9</xdr:col>
                    <xdr:colOff>295275</xdr:colOff>
                    <xdr:row>58</xdr:row>
                    <xdr:rowOff>180975</xdr:rowOff>
                  </to>
                </anchor>
              </controlPr>
            </control>
          </mc:Choice>
        </mc:AlternateContent>
        <mc:AlternateContent xmlns:mc="http://schemas.openxmlformats.org/markup-compatibility/2006">
          <mc:Choice Requires="x14">
            <control shapeId="5145" r:id="rId28" name="Check Box 25">
              <controlPr defaultSize="0" autoFill="0" autoLine="0" autoPict="0">
                <anchor moveWithCells="1">
                  <from>
                    <xdr:col>5</xdr:col>
                    <xdr:colOff>66675</xdr:colOff>
                    <xdr:row>60</xdr:row>
                    <xdr:rowOff>0</xdr:rowOff>
                  </from>
                  <to>
                    <xdr:col>5</xdr:col>
                    <xdr:colOff>295275</xdr:colOff>
                    <xdr:row>60</xdr:row>
                    <xdr:rowOff>180975</xdr:rowOff>
                  </to>
                </anchor>
              </controlPr>
            </control>
          </mc:Choice>
        </mc:AlternateContent>
        <mc:AlternateContent xmlns:mc="http://schemas.openxmlformats.org/markup-compatibility/2006">
          <mc:Choice Requires="x14">
            <control shapeId="5146" r:id="rId29" name="Check Box 26">
              <controlPr defaultSize="0" autoFill="0" autoLine="0" autoPict="0">
                <anchor moveWithCells="1">
                  <from>
                    <xdr:col>5</xdr:col>
                    <xdr:colOff>66675</xdr:colOff>
                    <xdr:row>60</xdr:row>
                    <xdr:rowOff>0</xdr:rowOff>
                  </from>
                  <to>
                    <xdr:col>5</xdr:col>
                    <xdr:colOff>295275</xdr:colOff>
                    <xdr:row>60</xdr:row>
                    <xdr:rowOff>180975</xdr:rowOff>
                  </to>
                </anchor>
              </controlPr>
            </control>
          </mc:Choice>
        </mc:AlternateContent>
        <mc:AlternateContent xmlns:mc="http://schemas.openxmlformats.org/markup-compatibility/2006">
          <mc:Choice Requires="x14">
            <control shapeId="5147" r:id="rId30" name="Check Box 27">
              <controlPr defaultSize="0" autoFill="0" autoLine="0" autoPict="0">
                <anchor moveWithCells="1">
                  <from>
                    <xdr:col>5</xdr:col>
                    <xdr:colOff>66675</xdr:colOff>
                    <xdr:row>60</xdr:row>
                    <xdr:rowOff>0</xdr:rowOff>
                  </from>
                  <to>
                    <xdr:col>5</xdr:col>
                    <xdr:colOff>295275</xdr:colOff>
                    <xdr:row>60</xdr:row>
                    <xdr:rowOff>180975</xdr:rowOff>
                  </to>
                </anchor>
              </controlPr>
            </control>
          </mc:Choice>
        </mc:AlternateContent>
        <mc:AlternateContent xmlns:mc="http://schemas.openxmlformats.org/markup-compatibility/2006">
          <mc:Choice Requires="x14">
            <control shapeId="5148" r:id="rId31" name="Check Box 28">
              <controlPr defaultSize="0" autoFill="0" autoLine="0" autoPict="0">
                <anchor moveWithCells="1">
                  <from>
                    <xdr:col>5</xdr:col>
                    <xdr:colOff>66675</xdr:colOff>
                    <xdr:row>60</xdr:row>
                    <xdr:rowOff>0</xdr:rowOff>
                  </from>
                  <to>
                    <xdr:col>5</xdr:col>
                    <xdr:colOff>295275</xdr:colOff>
                    <xdr:row>60</xdr:row>
                    <xdr:rowOff>180975</xdr:rowOff>
                  </to>
                </anchor>
              </controlPr>
            </control>
          </mc:Choice>
        </mc:AlternateContent>
        <mc:AlternateContent xmlns:mc="http://schemas.openxmlformats.org/markup-compatibility/2006">
          <mc:Choice Requires="x14">
            <control shapeId="5149" r:id="rId32" name="Check Box 29">
              <controlPr defaultSize="0" autoFill="0" autoLine="0" autoPict="0">
                <anchor moveWithCells="1">
                  <from>
                    <xdr:col>5</xdr:col>
                    <xdr:colOff>66675</xdr:colOff>
                    <xdr:row>61</xdr:row>
                    <xdr:rowOff>0</xdr:rowOff>
                  </from>
                  <to>
                    <xdr:col>5</xdr:col>
                    <xdr:colOff>295275</xdr:colOff>
                    <xdr:row>61</xdr:row>
                    <xdr:rowOff>180975</xdr:rowOff>
                  </to>
                </anchor>
              </controlPr>
            </control>
          </mc:Choice>
        </mc:AlternateContent>
        <mc:AlternateContent xmlns:mc="http://schemas.openxmlformats.org/markup-compatibility/2006">
          <mc:Choice Requires="x14">
            <control shapeId="5150" r:id="rId33" name="Check Box 30">
              <controlPr defaultSize="0" autoFill="0" autoLine="0" autoPict="0">
                <anchor moveWithCells="1">
                  <from>
                    <xdr:col>5</xdr:col>
                    <xdr:colOff>66675</xdr:colOff>
                    <xdr:row>62</xdr:row>
                    <xdr:rowOff>0</xdr:rowOff>
                  </from>
                  <to>
                    <xdr:col>5</xdr:col>
                    <xdr:colOff>295275</xdr:colOff>
                    <xdr:row>62</xdr:row>
                    <xdr:rowOff>180975</xdr:rowOff>
                  </to>
                </anchor>
              </controlPr>
            </control>
          </mc:Choice>
        </mc:AlternateContent>
      </controls>
    </mc:Choice>
  </mc:AlternateConten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175"/>
  <sheetViews>
    <sheetView topLeftCell="A151" workbookViewId="0">
      <selection activeCell="D164" sqref="D164:G164"/>
    </sheetView>
  </sheetViews>
  <sheetFormatPr defaultRowHeight="15" x14ac:dyDescent="0.25"/>
  <cols>
    <col min="1" max="1" width="5.5703125" style="4" customWidth="1"/>
    <col min="2" max="3" width="5.7109375" style="4" customWidth="1"/>
    <col min="4" max="4" width="5.7109375" style="4"/>
    <col min="5" max="5" width="5.7109375" style="4" customWidth="1"/>
    <col min="6" max="6" width="6" style="4" customWidth="1"/>
    <col min="7" max="8" width="5.7109375" style="4" customWidth="1"/>
    <col min="9" max="10" width="5.7109375" style="4"/>
    <col min="11" max="11" width="7" style="4" customWidth="1"/>
    <col min="12" max="13" width="5.7109375" style="4" customWidth="1"/>
    <col min="14" max="14" width="5.7109375" style="4"/>
    <col min="15" max="15" width="5.7109375" style="4" customWidth="1"/>
    <col min="16" max="16384" width="9.140625" style="4"/>
  </cols>
  <sheetData>
    <row r="1" spans="2:14" ht="6.75" customHeight="1" x14ac:dyDescent="0.25"/>
    <row r="2" spans="2:14" ht="21" customHeight="1" x14ac:dyDescent="0.25">
      <c r="B2" s="429" t="s">
        <v>14</v>
      </c>
      <c r="C2" s="429"/>
      <c r="D2" s="429"/>
      <c r="E2" s="429"/>
      <c r="F2" s="429"/>
      <c r="G2" s="429"/>
      <c r="H2" s="429"/>
      <c r="I2" s="429"/>
      <c r="J2" s="429"/>
      <c r="K2" s="429"/>
      <c r="L2" s="429"/>
      <c r="M2" s="429"/>
      <c r="N2" s="429"/>
    </row>
    <row r="3" spans="2:14" ht="18.75" customHeight="1" x14ac:dyDescent="0.25">
      <c r="B3" s="430" t="s">
        <v>201</v>
      </c>
      <c r="C3" s="430"/>
      <c r="D3" s="430"/>
      <c r="E3" s="430"/>
      <c r="F3" s="430"/>
      <c r="G3" s="430"/>
      <c r="H3" s="430"/>
      <c r="I3" s="430"/>
      <c r="J3" s="430"/>
      <c r="K3" s="430"/>
      <c r="L3" s="430"/>
      <c r="M3" s="430"/>
      <c r="N3" s="430"/>
    </row>
    <row r="4" spans="2:14" x14ac:dyDescent="0.25">
      <c r="B4" s="431" t="s">
        <v>202</v>
      </c>
      <c r="C4" s="432"/>
      <c r="D4" s="432"/>
      <c r="E4" s="432"/>
      <c r="F4" s="432"/>
      <c r="G4" s="432"/>
      <c r="H4" s="432"/>
      <c r="I4" s="432"/>
      <c r="J4" s="432"/>
      <c r="K4" s="432"/>
      <c r="L4" s="432"/>
      <c r="M4" s="432"/>
      <c r="N4" s="433"/>
    </row>
    <row r="5" spans="2:14" x14ac:dyDescent="0.25">
      <c r="B5" s="575" t="s">
        <v>183</v>
      </c>
      <c r="C5" s="575"/>
      <c r="D5" s="575"/>
      <c r="E5" s="575"/>
      <c r="F5" s="575"/>
      <c r="G5" s="575"/>
      <c r="H5" s="575"/>
      <c r="I5" s="575"/>
      <c r="J5" s="575"/>
      <c r="K5" s="575"/>
      <c r="L5" s="575"/>
      <c r="M5" s="575"/>
      <c r="N5" s="575"/>
    </row>
    <row r="6" spans="2:14" x14ac:dyDescent="0.25">
      <c r="B6" s="575" t="s">
        <v>203</v>
      </c>
      <c r="C6" s="575"/>
      <c r="D6" s="575"/>
      <c r="E6" s="575"/>
      <c r="F6" s="575"/>
      <c r="G6" s="575"/>
      <c r="H6" s="575"/>
      <c r="I6" s="575"/>
      <c r="J6" s="575"/>
      <c r="K6" s="575"/>
      <c r="L6" s="575"/>
      <c r="M6" s="575"/>
      <c r="N6" s="575"/>
    </row>
    <row r="7" spans="2:14" ht="4.5" customHeight="1" x14ac:dyDescent="0.25">
      <c r="B7" s="16"/>
      <c r="C7" s="16"/>
      <c r="D7" s="16"/>
      <c r="E7" s="16"/>
      <c r="F7" s="16"/>
      <c r="G7" s="16"/>
      <c r="H7" s="16"/>
      <c r="I7" s="16"/>
      <c r="J7" s="16"/>
      <c r="K7" s="16"/>
      <c r="L7" s="16"/>
      <c r="M7" s="16"/>
      <c r="N7" s="16"/>
    </row>
    <row r="8" spans="2:14" ht="15.75" customHeight="1" x14ac:dyDescent="0.25">
      <c r="B8" s="72" t="s">
        <v>55</v>
      </c>
      <c r="C8" s="73"/>
      <c r="D8" s="73"/>
      <c r="E8" s="73"/>
      <c r="F8" s="73"/>
      <c r="G8" s="16"/>
      <c r="H8" s="16"/>
      <c r="I8" s="72" t="s">
        <v>60</v>
      </c>
      <c r="J8" s="73"/>
      <c r="K8" s="73"/>
      <c r="L8" s="73"/>
      <c r="M8" s="73"/>
      <c r="N8" s="16"/>
    </row>
    <row r="9" spans="2:14" s="17" customFormat="1" ht="12.75" x14ac:dyDescent="0.25">
      <c r="B9" s="151"/>
      <c r="C9" s="17" t="s">
        <v>56</v>
      </c>
      <c r="E9" s="151"/>
      <c r="F9" s="17" t="s">
        <v>57</v>
      </c>
      <c r="I9" s="151"/>
      <c r="J9" s="17" t="s">
        <v>12</v>
      </c>
      <c r="L9" s="151"/>
      <c r="M9" s="17" t="s">
        <v>13</v>
      </c>
    </row>
    <row r="10" spans="2:14" x14ac:dyDescent="0.25">
      <c r="B10" s="151"/>
      <c r="C10" s="17" t="s">
        <v>181</v>
      </c>
      <c r="I10" s="151"/>
      <c r="J10" s="17" t="s">
        <v>58</v>
      </c>
      <c r="K10" s="17"/>
      <c r="L10" s="151"/>
      <c r="M10" s="17" t="s">
        <v>59</v>
      </c>
      <c r="N10" s="17"/>
    </row>
    <row r="11" spans="2:14" ht="4.5" customHeight="1" x14ac:dyDescent="0.25"/>
    <row r="12" spans="2:14" ht="15.75" x14ac:dyDescent="0.25">
      <c r="B12" s="72" t="s">
        <v>61</v>
      </c>
      <c r="C12" s="73"/>
      <c r="D12" s="73"/>
      <c r="E12" s="71"/>
      <c r="F12" s="71"/>
    </row>
    <row r="13" spans="2:14" x14ac:dyDescent="0.25">
      <c r="B13" s="9" t="s">
        <v>62</v>
      </c>
    </row>
    <row r="14" spans="2:14" x14ac:dyDescent="0.25">
      <c r="B14" s="4" t="s">
        <v>63</v>
      </c>
    </row>
    <row r="15" spans="2:14" ht="5.25" customHeight="1" x14ac:dyDescent="0.25"/>
    <row r="16" spans="2:14" x14ac:dyDescent="0.25">
      <c r="B16" s="435" t="s">
        <v>64</v>
      </c>
      <c r="C16" s="435"/>
      <c r="D16" s="435"/>
      <c r="E16" s="435"/>
      <c r="F16" s="435"/>
      <c r="G16" s="435"/>
      <c r="H16" s="435"/>
      <c r="I16" s="435"/>
      <c r="J16" s="435"/>
      <c r="K16" s="435"/>
      <c r="L16" s="435"/>
      <c r="M16" s="435"/>
      <c r="N16" s="435"/>
    </row>
    <row r="17" spans="2:14" x14ac:dyDescent="0.25">
      <c r="B17" s="439" t="s">
        <v>65</v>
      </c>
      <c r="C17" s="440"/>
      <c r="D17" s="441"/>
      <c r="E17" s="439" t="s">
        <v>67</v>
      </c>
      <c r="F17" s="440"/>
      <c r="G17" s="440"/>
      <c r="H17" s="441"/>
      <c r="I17" s="436" t="s">
        <v>68</v>
      </c>
      <c r="J17" s="437"/>
      <c r="K17" s="438"/>
      <c r="L17" s="436" t="s">
        <v>69</v>
      </c>
      <c r="M17" s="437"/>
      <c r="N17" s="438"/>
    </row>
    <row r="18" spans="2:14" x14ac:dyDescent="0.25">
      <c r="B18" s="397" t="s">
        <v>66</v>
      </c>
      <c r="C18" s="398"/>
      <c r="D18" s="399"/>
      <c r="E18" s="400" t="s">
        <v>206</v>
      </c>
      <c r="F18" s="401"/>
      <c r="G18" s="401"/>
      <c r="H18" s="402"/>
      <c r="I18" s="379" t="s">
        <v>5</v>
      </c>
      <c r="J18" s="380"/>
      <c r="K18" s="381"/>
      <c r="L18" s="379" t="s">
        <v>5</v>
      </c>
      <c r="M18" s="380"/>
      <c r="N18" s="381"/>
    </row>
    <row r="19" spans="2:14" x14ac:dyDescent="0.25">
      <c r="B19" s="397" t="s">
        <v>198</v>
      </c>
      <c r="C19" s="398"/>
      <c r="D19" s="399"/>
      <c r="E19" s="400"/>
      <c r="F19" s="401"/>
      <c r="G19" s="401"/>
      <c r="H19" s="402"/>
      <c r="I19" s="379"/>
      <c r="J19" s="380"/>
      <c r="K19" s="381"/>
      <c r="L19" s="379" t="s">
        <v>5</v>
      </c>
      <c r="M19" s="380"/>
      <c r="N19" s="381"/>
    </row>
    <row r="20" spans="2:14" x14ac:dyDescent="0.25">
      <c r="B20" s="397" t="s">
        <v>70</v>
      </c>
      <c r="C20" s="398"/>
      <c r="D20" s="399"/>
      <c r="E20" s="400" t="s">
        <v>207</v>
      </c>
      <c r="F20" s="401"/>
      <c r="G20" s="401"/>
      <c r="H20" s="402"/>
      <c r="I20" s="379" t="s">
        <v>211</v>
      </c>
      <c r="J20" s="380"/>
      <c r="K20" s="381"/>
      <c r="L20" s="379" t="s">
        <v>184</v>
      </c>
      <c r="M20" s="380"/>
      <c r="N20" s="381"/>
    </row>
    <row r="21" spans="2:14" x14ac:dyDescent="0.25">
      <c r="B21" s="397" t="s">
        <v>196</v>
      </c>
      <c r="C21" s="398"/>
      <c r="D21" s="399"/>
      <c r="E21" s="400" t="s">
        <v>208</v>
      </c>
      <c r="F21" s="401"/>
      <c r="G21" s="401"/>
      <c r="H21" s="402"/>
      <c r="I21" s="379" t="s">
        <v>212</v>
      </c>
      <c r="J21" s="380"/>
      <c r="K21" s="381"/>
      <c r="L21" s="379" t="s">
        <v>184</v>
      </c>
      <c r="M21" s="380"/>
      <c r="N21" s="381"/>
    </row>
    <row r="22" spans="2:14" x14ac:dyDescent="0.25">
      <c r="B22" s="397" t="s">
        <v>209</v>
      </c>
      <c r="C22" s="398"/>
      <c r="D22" s="399"/>
      <c r="E22" s="400" t="s">
        <v>210</v>
      </c>
      <c r="F22" s="401"/>
      <c r="G22" s="401"/>
      <c r="H22" s="402"/>
      <c r="I22" s="379" t="s">
        <v>227</v>
      </c>
      <c r="J22" s="380"/>
      <c r="K22" s="381"/>
      <c r="L22" s="379" t="s">
        <v>184</v>
      </c>
      <c r="M22" s="380"/>
      <c r="N22" s="381"/>
    </row>
    <row r="23" spans="2:14" ht="6.75" customHeight="1" thickBot="1" x14ac:dyDescent="0.3">
      <c r="B23" s="74"/>
      <c r="C23" s="74"/>
      <c r="D23" s="74"/>
      <c r="E23" s="75"/>
      <c r="F23" s="75"/>
      <c r="G23" s="75"/>
      <c r="H23" s="75"/>
      <c r="I23" s="74"/>
      <c r="J23" s="74"/>
      <c r="K23" s="74"/>
      <c r="L23" s="74"/>
      <c r="M23" s="74"/>
      <c r="N23" s="74"/>
    </row>
    <row r="24" spans="2:14" x14ac:dyDescent="0.25">
      <c r="B24" s="85" t="s">
        <v>71</v>
      </c>
      <c r="C24" s="86"/>
      <c r="D24" s="87"/>
      <c r="E24" s="87"/>
      <c r="F24" s="87"/>
      <c r="G24" s="87"/>
      <c r="H24" s="87"/>
      <c r="I24" s="87"/>
      <c r="J24" s="87"/>
      <c r="K24" s="87"/>
      <c r="L24" s="87"/>
      <c r="M24" s="87"/>
      <c r="N24" s="88"/>
    </row>
    <row r="25" spans="2:14" x14ac:dyDescent="0.25">
      <c r="B25" s="89" t="s">
        <v>72</v>
      </c>
      <c r="C25" s="76"/>
      <c r="D25" s="76"/>
      <c r="E25" s="76"/>
      <c r="F25" s="76"/>
      <c r="G25" s="76"/>
      <c r="H25" s="76"/>
      <c r="I25" s="76"/>
      <c r="J25" s="76"/>
      <c r="K25" s="76"/>
      <c r="L25" s="66"/>
      <c r="M25" s="66"/>
      <c r="N25" s="90"/>
    </row>
    <row r="26" spans="2:14" ht="6" customHeight="1" thickBot="1" x14ac:dyDescent="0.3">
      <c r="B26" s="91"/>
      <c r="C26" s="92"/>
      <c r="D26" s="92"/>
      <c r="E26" s="92"/>
      <c r="F26" s="92"/>
      <c r="G26" s="92"/>
      <c r="H26" s="92"/>
      <c r="I26" s="92"/>
      <c r="J26" s="92"/>
      <c r="K26" s="92"/>
      <c r="L26" s="92"/>
      <c r="M26" s="92"/>
      <c r="N26" s="93"/>
    </row>
    <row r="27" spans="2:14" ht="6" customHeight="1" x14ac:dyDescent="0.25"/>
    <row r="28" spans="2:14" x14ac:dyDescent="0.25">
      <c r="B28" s="4" t="s">
        <v>74</v>
      </c>
    </row>
    <row r="29" spans="2:14" x14ac:dyDescent="0.25">
      <c r="B29" s="4" t="s">
        <v>75</v>
      </c>
      <c r="E29" s="151"/>
    </row>
    <row r="30" spans="2:14" ht="15.75" thickBot="1" x14ac:dyDescent="0.3">
      <c r="B30" s="4" t="s">
        <v>76</v>
      </c>
      <c r="E30" s="151"/>
    </row>
    <row r="31" spans="2:14" x14ac:dyDescent="0.25">
      <c r="B31" s="85" t="s">
        <v>71</v>
      </c>
      <c r="C31" s="86"/>
      <c r="D31" s="87"/>
      <c r="E31" s="87"/>
      <c r="F31" s="87"/>
      <c r="G31" s="87"/>
      <c r="H31" s="87"/>
      <c r="I31" s="87"/>
      <c r="J31" s="87"/>
      <c r="K31" s="87"/>
      <c r="L31" s="87"/>
      <c r="M31" s="87"/>
      <c r="N31" s="88"/>
    </row>
    <row r="32" spans="2:14" x14ac:dyDescent="0.25">
      <c r="B32" s="89" t="s">
        <v>185</v>
      </c>
      <c r="C32" s="76"/>
      <c r="D32" s="76"/>
      <c r="E32" s="76"/>
      <c r="F32" s="76"/>
      <c r="G32" s="76"/>
      <c r="H32" s="76"/>
      <c r="I32" s="76"/>
      <c r="J32" s="76"/>
      <c r="K32" s="76"/>
      <c r="L32" s="66"/>
      <c r="M32" s="66"/>
      <c r="N32" s="90"/>
    </row>
    <row r="33" spans="2:14" ht="5.25" customHeight="1" thickBot="1" x14ac:dyDescent="0.3">
      <c r="B33" s="91"/>
      <c r="C33" s="92"/>
      <c r="D33" s="92"/>
      <c r="E33" s="92"/>
      <c r="F33" s="92"/>
      <c r="G33" s="92"/>
      <c r="H33" s="92"/>
      <c r="I33" s="92"/>
      <c r="J33" s="92"/>
      <c r="K33" s="92"/>
      <c r="L33" s="92"/>
      <c r="M33" s="92"/>
      <c r="N33" s="93"/>
    </row>
    <row r="34" spans="2:14" ht="9" customHeight="1" x14ac:dyDescent="0.25"/>
    <row r="35" spans="2:14" ht="16.5" thickBot="1" x14ac:dyDescent="0.3">
      <c r="B35" s="72" t="s">
        <v>73</v>
      </c>
      <c r="C35" s="73"/>
      <c r="D35" s="73"/>
      <c r="E35" s="77"/>
    </row>
    <row r="36" spans="2:14" x14ac:dyDescent="0.25">
      <c r="B36" s="80" t="s">
        <v>77</v>
      </c>
      <c r="C36" s="55"/>
      <c r="D36" s="55"/>
      <c r="E36" s="55"/>
      <c r="F36" s="55"/>
      <c r="G36" s="152"/>
      <c r="H36" s="155" t="s">
        <v>82</v>
      </c>
      <c r="I36" s="55"/>
      <c r="J36" s="152"/>
      <c r="K36" s="155" t="s">
        <v>83</v>
      </c>
      <c r="L36" s="55"/>
      <c r="M36" s="55"/>
      <c r="N36" s="95"/>
    </row>
    <row r="37" spans="2:14" ht="5.0999999999999996" customHeight="1" x14ac:dyDescent="0.25">
      <c r="B37" s="83"/>
      <c r="C37" s="77"/>
      <c r="D37" s="77"/>
      <c r="E37" s="77"/>
      <c r="F37" s="77"/>
      <c r="G37" s="78"/>
      <c r="H37" s="79"/>
      <c r="I37" s="77"/>
      <c r="J37" s="78"/>
      <c r="K37" s="79"/>
      <c r="L37" s="77"/>
      <c r="M37" s="77"/>
      <c r="N37" s="84"/>
    </row>
    <row r="38" spans="2:14" x14ac:dyDescent="0.25">
      <c r="B38" s="81" t="s">
        <v>78</v>
      </c>
      <c r="G38" s="151"/>
      <c r="H38" s="4" t="s">
        <v>84</v>
      </c>
      <c r="K38" s="151"/>
      <c r="L38" s="4" t="s">
        <v>85</v>
      </c>
      <c r="N38" s="82"/>
    </row>
    <row r="39" spans="2:14" ht="5.0999999999999996" customHeight="1" x14ac:dyDescent="0.25">
      <c r="B39" s="83"/>
      <c r="C39" s="77"/>
      <c r="D39" s="77"/>
      <c r="E39" s="77"/>
      <c r="F39" s="77"/>
      <c r="G39" s="78"/>
      <c r="H39" s="79"/>
      <c r="I39" s="77"/>
      <c r="J39" s="78"/>
      <c r="K39" s="79"/>
      <c r="L39" s="77"/>
      <c r="M39" s="77"/>
      <c r="N39" s="84"/>
    </row>
    <row r="40" spans="2:14" x14ac:dyDescent="0.25">
      <c r="B40" s="81" t="s">
        <v>79</v>
      </c>
      <c r="G40" s="151"/>
      <c r="H40" s="4" t="s">
        <v>86</v>
      </c>
      <c r="N40" s="82"/>
    </row>
    <row r="41" spans="2:14" x14ac:dyDescent="0.25">
      <c r="B41" s="81"/>
      <c r="G41" s="151"/>
      <c r="H41" s="4" t="s">
        <v>87</v>
      </c>
      <c r="N41" s="82"/>
    </row>
    <row r="42" spans="2:14" ht="5.0999999999999996" customHeight="1" x14ac:dyDescent="0.25">
      <c r="B42" s="83"/>
      <c r="C42" s="77"/>
      <c r="D42" s="77"/>
      <c r="E42" s="77"/>
      <c r="F42" s="77"/>
      <c r="G42" s="78"/>
      <c r="H42" s="79"/>
      <c r="I42" s="77"/>
      <c r="J42" s="78"/>
      <c r="K42" s="79"/>
      <c r="L42" s="77"/>
      <c r="M42" s="77"/>
      <c r="N42" s="84"/>
    </row>
    <row r="43" spans="2:14" x14ac:dyDescent="0.25">
      <c r="B43" s="81" t="s">
        <v>80</v>
      </c>
      <c r="G43" s="151"/>
      <c r="H43" s="4" t="s">
        <v>88</v>
      </c>
      <c r="N43" s="82"/>
    </row>
    <row r="44" spans="2:14" x14ac:dyDescent="0.25">
      <c r="B44" s="81"/>
      <c r="G44" s="151"/>
      <c r="H44" s="4" t="s">
        <v>89</v>
      </c>
      <c r="N44" s="82"/>
    </row>
    <row r="45" spans="2:14" x14ac:dyDescent="0.25">
      <c r="B45" s="81"/>
      <c r="G45" s="151"/>
      <c r="H45" s="4" t="s">
        <v>90</v>
      </c>
      <c r="N45" s="82"/>
    </row>
    <row r="46" spans="2:14" ht="15.75" thickBot="1" x14ac:dyDescent="0.3">
      <c r="B46" s="403" t="s">
        <v>91</v>
      </c>
      <c r="C46" s="404"/>
      <c r="D46" s="404"/>
      <c r="E46" s="404"/>
      <c r="F46" s="404"/>
      <c r="G46" s="404"/>
      <c r="H46" s="404"/>
      <c r="I46" s="404"/>
      <c r="J46" s="404"/>
      <c r="K46" s="404"/>
      <c r="L46" s="404"/>
      <c r="M46" s="404"/>
      <c r="N46" s="405"/>
    </row>
    <row r="47" spans="2:14" x14ac:dyDescent="0.25">
      <c r="B47" s="382" t="s">
        <v>204</v>
      </c>
      <c r="C47" s="383"/>
      <c r="D47" s="383"/>
      <c r="E47" s="383"/>
      <c r="F47" s="383"/>
      <c r="G47" s="383"/>
      <c r="H47" s="383"/>
      <c r="I47" s="383"/>
      <c r="J47" s="383"/>
      <c r="K47" s="383"/>
      <c r="L47" s="383"/>
      <c r="M47" s="383"/>
      <c r="N47" s="384"/>
    </row>
    <row r="48" spans="2:14" ht="10.5" customHeight="1" x14ac:dyDescent="0.25">
      <c r="B48" s="385"/>
      <c r="C48" s="386"/>
      <c r="D48" s="386"/>
      <c r="E48" s="386"/>
      <c r="F48" s="386"/>
      <c r="G48" s="386"/>
      <c r="H48" s="386"/>
      <c r="I48" s="386"/>
      <c r="J48" s="386"/>
      <c r="K48" s="386"/>
      <c r="L48" s="386"/>
      <c r="M48" s="386"/>
      <c r="N48" s="387"/>
    </row>
    <row r="49" spans="2:14" ht="11.25" hidden="1" customHeight="1" x14ac:dyDescent="0.25">
      <c r="B49" s="385"/>
      <c r="C49" s="386"/>
      <c r="D49" s="386"/>
      <c r="E49" s="386"/>
      <c r="F49" s="386"/>
      <c r="G49" s="386"/>
      <c r="H49" s="386"/>
      <c r="I49" s="386"/>
      <c r="J49" s="386"/>
      <c r="K49" s="386"/>
      <c r="L49" s="386"/>
      <c r="M49" s="386"/>
      <c r="N49" s="387"/>
    </row>
    <row r="50" spans="2:14" ht="6.75" hidden="1" customHeight="1" x14ac:dyDescent="0.25">
      <c r="B50" s="385"/>
      <c r="C50" s="386"/>
      <c r="D50" s="386"/>
      <c r="E50" s="386"/>
      <c r="F50" s="386"/>
      <c r="G50" s="386"/>
      <c r="H50" s="386"/>
      <c r="I50" s="386"/>
      <c r="J50" s="386"/>
      <c r="K50" s="386"/>
      <c r="L50" s="386"/>
      <c r="M50" s="386"/>
      <c r="N50" s="387"/>
    </row>
    <row r="51" spans="2:14" hidden="1" x14ac:dyDescent="0.25">
      <c r="B51" s="385"/>
      <c r="C51" s="386"/>
      <c r="D51" s="386"/>
      <c r="E51" s="386"/>
      <c r="F51" s="386"/>
      <c r="G51" s="386"/>
      <c r="H51" s="386"/>
      <c r="I51" s="386"/>
      <c r="J51" s="386"/>
      <c r="K51" s="386"/>
      <c r="L51" s="386"/>
      <c r="M51" s="386"/>
      <c r="N51" s="387"/>
    </row>
    <row r="52" spans="2:14" ht="1.5" customHeight="1" x14ac:dyDescent="0.25">
      <c r="B52" s="385"/>
      <c r="C52" s="386"/>
      <c r="D52" s="386"/>
      <c r="E52" s="386"/>
      <c r="F52" s="386"/>
      <c r="G52" s="386"/>
      <c r="H52" s="386"/>
      <c r="I52" s="386"/>
      <c r="J52" s="386"/>
      <c r="K52" s="386"/>
      <c r="L52" s="386"/>
      <c r="M52" s="386"/>
      <c r="N52" s="387"/>
    </row>
    <row r="53" spans="2:14" ht="1.5" customHeight="1" thickBot="1" x14ac:dyDescent="0.3">
      <c r="B53" s="388"/>
      <c r="C53" s="389"/>
      <c r="D53" s="389"/>
      <c r="E53" s="389"/>
      <c r="F53" s="389"/>
      <c r="G53" s="389"/>
      <c r="H53" s="389"/>
      <c r="I53" s="389"/>
      <c r="J53" s="389"/>
      <c r="K53" s="389"/>
      <c r="L53" s="389"/>
      <c r="M53" s="389"/>
      <c r="N53" s="390"/>
    </row>
    <row r="54" spans="2:14" ht="8.25" customHeight="1" x14ac:dyDescent="0.25"/>
    <row r="55" spans="2:14" ht="16.5" thickBot="1" x14ac:dyDescent="0.3">
      <c r="B55" s="72" t="s">
        <v>92</v>
      </c>
      <c r="C55" s="73"/>
      <c r="D55" s="73"/>
    </row>
    <row r="56" spans="2:14" x14ac:dyDescent="0.25">
      <c r="B56" s="80" t="s">
        <v>93</v>
      </c>
      <c r="C56" s="55"/>
      <c r="D56" s="55"/>
      <c r="E56" s="55"/>
      <c r="F56" s="152"/>
      <c r="G56" s="55" t="s">
        <v>94</v>
      </c>
      <c r="H56" s="55"/>
      <c r="I56" s="152"/>
      <c r="J56" s="55" t="s">
        <v>95</v>
      </c>
      <c r="K56" s="55"/>
      <c r="L56" s="55"/>
      <c r="M56" s="55"/>
      <c r="N56" s="95"/>
    </row>
    <row r="57" spans="2:14" ht="5.0999999999999996" customHeight="1" x14ac:dyDescent="0.25">
      <c r="B57" s="96"/>
      <c r="C57" s="23"/>
      <c r="D57" s="23"/>
      <c r="E57" s="23"/>
      <c r="F57" s="97"/>
      <c r="G57" s="23"/>
      <c r="H57" s="23"/>
      <c r="I57" s="97"/>
      <c r="J57" s="23"/>
      <c r="K57" s="23"/>
      <c r="L57" s="23"/>
      <c r="M57" s="23"/>
      <c r="N57" s="98"/>
    </row>
    <row r="58" spans="2:14" x14ac:dyDescent="0.25">
      <c r="B58" s="81" t="s">
        <v>96</v>
      </c>
      <c r="F58" s="151"/>
      <c r="G58" s="4" t="s">
        <v>97</v>
      </c>
      <c r="J58" s="151"/>
      <c r="K58" s="4" t="s">
        <v>98</v>
      </c>
      <c r="N58" s="82"/>
    </row>
    <row r="59" spans="2:14" ht="5.0999999999999996" customHeight="1" x14ac:dyDescent="0.25">
      <c r="B59" s="96"/>
      <c r="C59" s="23"/>
      <c r="D59" s="23"/>
      <c r="E59" s="23"/>
      <c r="F59" s="97"/>
      <c r="G59" s="23"/>
      <c r="H59" s="23"/>
      <c r="I59" s="97"/>
      <c r="J59" s="23"/>
      <c r="K59" s="23"/>
      <c r="L59" s="23"/>
      <c r="M59" s="23"/>
      <c r="N59" s="98"/>
    </row>
    <row r="60" spans="2:14" x14ac:dyDescent="0.25">
      <c r="B60" s="81" t="s">
        <v>99</v>
      </c>
      <c r="F60" s="151"/>
      <c r="G60" s="4" t="s">
        <v>100</v>
      </c>
      <c r="J60" s="151"/>
      <c r="K60" s="4" t="s">
        <v>101</v>
      </c>
      <c r="N60" s="82"/>
    </row>
    <row r="61" spans="2:14" ht="5.0999999999999996" customHeight="1" x14ac:dyDescent="0.25">
      <c r="B61" s="96"/>
      <c r="C61" s="23"/>
      <c r="D61" s="23"/>
      <c r="E61" s="23"/>
      <c r="F61" s="97"/>
      <c r="G61" s="23"/>
      <c r="H61" s="23"/>
      <c r="I61" s="97"/>
      <c r="J61" s="23"/>
      <c r="K61" s="23"/>
      <c r="L61" s="23"/>
      <c r="M61" s="23"/>
      <c r="N61" s="98"/>
    </row>
    <row r="62" spans="2:14" x14ac:dyDescent="0.25">
      <c r="B62" s="81" t="s">
        <v>102</v>
      </c>
      <c r="F62" s="151"/>
      <c r="G62" s="4" t="s">
        <v>104</v>
      </c>
      <c r="N62" s="82"/>
    </row>
    <row r="63" spans="2:14" x14ac:dyDescent="0.25">
      <c r="B63" s="81" t="s">
        <v>103</v>
      </c>
      <c r="F63" s="151"/>
      <c r="G63" s="4" t="s">
        <v>105</v>
      </c>
      <c r="N63" s="82"/>
    </row>
    <row r="64" spans="2:14" x14ac:dyDescent="0.25">
      <c r="B64" s="81"/>
      <c r="F64" s="151"/>
      <c r="G64" s="4" t="s">
        <v>106</v>
      </c>
      <c r="N64" s="82"/>
    </row>
    <row r="65" spans="2:14" ht="15.75" thickBot="1" x14ac:dyDescent="0.3">
      <c r="B65" s="403" t="s">
        <v>91</v>
      </c>
      <c r="C65" s="404"/>
      <c r="D65" s="404"/>
      <c r="E65" s="404"/>
      <c r="F65" s="404"/>
      <c r="G65" s="404"/>
      <c r="H65" s="404"/>
      <c r="I65" s="404"/>
      <c r="J65" s="404"/>
      <c r="K65" s="404"/>
      <c r="L65" s="404"/>
      <c r="M65" s="404"/>
      <c r="N65" s="405"/>
    </row>
    <row r="66" spans="2:14" x14ac:dyDescent="0.25">
      <c r="B66" s="382" t="s">
        <v>228</v>
      </c>
      <c r="C66" s="383"/>
      <c r="D66" s="383"/>
      <c r="E66" s="383"/>
      <c r="F66" s="383"/>
      <c r="G66" s="383"/>
      <c r="H66" s="383"/>
      <c r="I66" s="383"/>
      <c r="J66" s="383"/>
      <c r="K66" s="383"/>
      <c r="L66" s="383"/>
      <c r="M66" s="383"/>
      <c r="N66" s="384"/>
    </row>
    <row r="67" spans="2:14" x14ac:dyDescent="0.25">
      <c r="B67" s="385"/>
      <c r="C67" s="386"/>
      <c r="D67" s="386"/>
      <c r="E67" s="386"/>
      <c r="F67" s="386"/>
      <c r="G67" s="386"/>
      <c r="H67" s="386"/>
      <c r="I67" s="386"/>
      <c r="J67" s="386"/>
      <c r="K67" s="386"/>
      <c r="L67" s="386"/>
      <c r="M67" s="386"/>
      <c r="N67" s="387"/>
    </row>
    <row r="68" spans="2:14" x14ac:dyDescent="0.25">
      <c r="B68" s="385"/>
      <c r="C68" s="386"/>
      <c r="D68" s="386"/>
      <c r="E68" s="386"/>
      <c r="F68" s="386"/>
      <c r="G68" s="386"/>
      <c r="H68" s="386"/>
      <c r="I68" s="386"/>
      <c r="J68" s="386"/>
      <c r="K68" s="386"/>
      <c r="L68" s="386"/>
      <c r="M68" s="386"/>
      <c r="N68" s="387"/>
    </row>
    <row r="69" spans="2:14" x14ac:dyDescent="0.25">
      <c r="B69" s="385"/>
      <c r="C69" s="386"/>
      <c r="D69" s="386"/>
      <c r="E69" s="386"/>
      <c r="F69" s="386"/>
      <c r="G69" s="386"/>
      <c r="H69" s="386"/>
      <c r="I69" s="386"/>
      <c r="J69" s="386"/>
      <c r="K69" s="386"/>
      <c r="L69" s="386"/>
      <c r="M69" s="386"/>
      <c r="N69" s="387"/>
    </row>
    <row r="70" spans="2:14" ht="3" customHeight="1" x14ac:dyDescent="0.25">
      <c r="B70" s="385"/>
      <c r="C70" s="386"/>
      <c r="D70" s="386"/>
      <c r="E70" s="386"/>
      <c r="F70" s="386"/>
      <c r="G70" s="386"/>
      <c r="H70" s="386"/>
      <c r="I70" s="386"/>
      <c r="J70" s="386"/>
      <c r="K70" s="386"/>
      <c r="L70" s="386"/>
      <c r="M70" s="386"/>
      <c r="N70" s="387"/>
    </row>
    <row r="71" spans="2:14" ht="13.5" customHeight="1" x14ac:dyDescent="0.25">
      <c r="B71" s="385"/>
      <c r="C71" s="386"/>
      <c r="D71" s="386"/>
      <c r="E71" s="386"/>
      <c r="F71" s="386"/>
      <c r="G71" s="386"/>
      <c r="H71" s="386"/>
      <c r="I71" s="386"/>
      <c r="J71" s="386"/>
      <c r="K71" s="386"/>
      <c r="L71" s="386"/>
      <c r="M71" s="386"/>
      <c r="N71" s="387"/>
    </row>
    <row r="72" spans="2:14" hidden="1" x14ac:dyDescent="0.25">
      <c r="B72" s="385"/>
      <c r="C72" s="386"/>
      <c r="D72" s="386"/>
      <c r="E72" s="386"/>
      <c r="F72" s="386"/>
      <c r="G72" s="386"/>
      <c r="H72" s="386"/>
      <c r="I72" s="386"/>
      <c r="J72" s="386"/>
      <c r="K72" s="386"/>
      <c r="L72" s="386"/>
      <c r="M72" s="386"/>
      <c r="N72" s="387"/>
    </row>
    <row r="73" spans="2:14" ht="20.25" customHeight="1" thickBot="1" x14ac:dyDescent="0.3">
      <c r="B73" s="388"/>
      <c r="C73" s="389"/>
      <c r="D73" s="389"/>
      <c r="E73" s="389"/>
      <c r="F73" s="389"/>
      <c r="G73" s="389"/>
      <c r="H73" s="389"/>
      <c r="I73" s="389"/>
      <c r="J73" s="389"/>
      <c r="K73" s="389"/>
      <c r="L73" s="389"/>
      <c r="M73" s="389"/>
      <c r="N73" s="390"/>
    </row>
    <row r="74" spans="2:14" ht="9.75" customHeight="1" x14ac:dyDescent="0.25"/>
    <row r="75" spans="2:14" ht="16.5" thickBot="1" x14ac:dyDescent="0.3">
      <c r="B75" s="99" t="s">
        <v>107</v>
      </c>
      <c r="C75" s="100"/>
      <c r="D75" s="100"/>
      <c r="E75" s="23"/>
      <c r="F75" s="23"/>
      <c r="G75" s="23"/>
      <c r="H75" s="23"/>
    </row>
    <row r="76" spans="2:14" ht="15.75" thickBot="1" x14ac:dyDescent="0.3">
      <c r="B76" s="391" t="s">
        <v>91</v>
      </c>
      <c r="C76" s="392"/>
      <c r="D76" s="392"/>
      <c r="E76" s="392"/>
      <c r="F76" s="392"/>
      <c r="G76" s="392"/>
      <c r="H76" s="392"/>
      <c r="I76" s="392"/>
      <c r="J76" s="392"/>
      <c r="K76" s="392"/>
      <c r="L76" s="392"/>
      <c r="M76" s="392"/>
      <c r="N76" s="393"/>
    </row>
    <row r="77" spans="2:14" x14ac:dyDescent="0.25">
      <c r="B77" s="382" t="s">
        <v>229</v>
      </c>
      <c r="C77" s="383"/>
      <c r="D77" s="383"/>
      <c r="E77" s="383"/>
      <c r="F77" s="383"/>
      <c r="G77" s="383"/>
      <c r="H77" s="383"/>
      <c r="I77" s="383"/>
      <c r="J77" s="383"/>
      <c r="K77" s="383"/>
      <c r="L77" s="383"/>
      <c r="M77" s="383"/>
      <c r="N77" s="384"/>
    </row>
    <row r="78" spans="2:14" ht="4.5" customHeight="1" x14ac:dyDescent="0.25">
      <c r="B78" s="385"/>
      <c r="C78" s="386"/>
      <c r="D78" s="386"/>
      <c r="E78" s="386"/>
      <c r="F78" s="386"/>
      <c r="G78" s="386"/>
      <c r="H78" s="386"/>
      <c r="I78" s="386"/>
      <c r="J78" s="386"/>
      <c r="K78" s="386"/>
      <c r="L78" s="386"/>
      <c r="M78" s="386"/>
      <c r="N78" s="387"/>
    </row>
    <row r="79" spans="2:14" ht="13.5" customHeight="1" thickBot="1" x14ac:dyDescent="0.3">
      <c r="B79" s="388"/>
      <c r="C79" s="389"/>
      <c r="D79" s="389"/>
      <c r="E79" s="389"/>
      <c r="F79" s="389"/>
      <c r="G79" s="389"/>
      <c r="H79" s="389"/>
      <c r="I79" s="389"/>
      <c r="J79" s="389"/>
      <c r="K79" s="389"/>
      <c r="L79" s="389"/>
      <c r="M79" s="389"/>
      <c r="N79" s="390"/>
    </row>
    <row r="85" spans="1:15" x14ac:dyDescent="0.25">
      <c r="A85" s="32"/>
      <c r="B85" s="394" t="s">
        <v>42</v>
      </c>
      <c r="C85" s="395"/>
      <c r="D85" s="395"/>
      <c r="E85" s="395"/>
      <c r="F85" s="395"/>
      <c r="G85" s="395"/>
      <c r="H85" s="395"/>
      <c r="I85" s="395"/>
      <c r="J85" s="395"/>
      <c r="K85" s="395"/>
      <c r="L85" s="395"/>
      <c r="M85" s="395"/>
      <c r="N85" s="396"/>
    </row>
    <row r="86" spans="1:15" x14ac:dyDescent="0.25">
      <c r="A86" s="32"/>
      <c r="B86" s="413" t="s">
        <v>22</v>
      </c>
      <c r="C86" s="414"/>
      <c r="D86" s="415"/>
      <c r="E86" s="416" t="s">
        <v>21</v>
      </c>
      <c r="F86" s="417"/>
      <c r="G86" s="51" t="s">
        <v>35</v>
      </c>
      <c r="H86" s="416" t="s">
        <v>54</v>
      </c>
      <c r="I86" s="418"/>
      <c r="J86" s="418"/>
      <c r="K86" s="417"/>
      <c r="L86" s="418" t="s">
        <v>18</v>
      </c>
      <c r="M86" s="418"/>
      <c r="N86" s="417"/>
    </row>
    <row r="87" spans="1:15" x14ac:dyDescent="0.25">
      <c r="B87" s="607" t="s">
        <v>224</v>
      </c>
      <c r="C87" s="608"/>
      <c r="D87" s="609"/>
      <c r="E87" s="585" t="s">
        <v>225</v>
      </c>
      <c r="F87" s="585"/>
      <c r="G87" s="50" t="s">
        <v>215</v>
      </c>
      <c r="H87" s="562">
        <v>4680000</v>
      </c>
      <c r="I87" s="563"/>
      <c r="J87" s="563"/>
      <c r="K87" s="564"/>
      <c r="L87" s="563">
        <v>468100</v>
      </c>
      <c r="M87" s="563"/>
      <c r="N87" s="564"/>
    </row>
    <row r="88" spans="1:15" x14ac:dyDescent="0.25">
      <c r="B88" s="610" t="s">
        <v>213</v>
      </c>
      <c r="C88" s="611"/>
      <c r="D88" s="612"/>
      <c r="E88" s="585" t="s">
        <v>214</v>
      </c>
      <c r="F88" s="585"/>
      <c r="G88" s="50" t="s">
        <v>215</v>
      </c>
      <c r="H88" s="562">
        <v>61295263</v>
      </c>
      <c r="I88" s="563"/>
      <c r="J88" s="563"/>
      <c r="K88" s="564"/>
      <c r="L88" s="563">
        <v>3227800</v>
      </c>
      <c r="M88" s="563"/>
      <c r="N88" s="564"/>
    </row>
    <row r="89" spans="1:15" ht="15.75" x14ac:dyDescent="0.25">
      <c r="B89" s="565" t="s">
        <v>226</v>
      </c>
      <c r="C89" s="566"/>
      <c r="D89" s="567"/>
      <c r="E89" s="613" t="s">
        <v>214</v>
      </c>
      <c r="F89" s="613"/>
      <c r="G89" s="176" t="s">
        <v>215</v>
      </c>
      <c r="H89" s="568">
        <v>48188583</v>
      </c>
      <c r="I89" s="569"/>
      <c r="J89" s="569"/>
      <c r="K89" s="570"/>
      <c r="L89" s="569">
        <v>2988900</v>
      </c>
      <c r="M89" s="569"/>
      <c r="N89" s="570"/>
    </row>
    <row r="90" spans="1:15" ht="15.75" x14ac:dyDescent="0.25">
      <c r="B90" s="582"/>
      <c r="C90" s="583"/>
      <c r="D90" s="584"/>
      <c r="E90" s="585"/>
      <c r="F90" s="585"/>
      <c r="G90" s="50"/>
      <c r="H90" s="562"/>
      <c r="I90" s="563"/>
      <c r="J90" s="563"/>
      <c r="K90" s="564"/>
      <c r="L90" s="563"/>
      <c r="M90" s="563"/>
      <c r="N90" s="564"/>
    </row>
    <row r="91" spans="1:15" x14ac:dyDescent="0.25">
      <c r="B91" s="28"/>
      <c r="C91" s="28"/>
      <c r="D91" s="28"/>
      <c r="E91" s="29"/>
      <c r="F91" s="30" t="s">
        <v>20</v>
      </c>
      <c r="G91" s="42"/>
      <c r="H91" s="497">
        <f>SUM(H87:K90)-H89</f>
        <v>65975263</v>
      </c>
      <c r="I91" s="498"/>
      <c r="J91" s="498"/>
      <c r="K91" s="499"/>
      <c r="L91" s="497">
        <f>SUM(L87:N90)-L89</f>
        <v>3695900</v>
      </c>
      <c r="M91" s="498"/>
      <c r="N91" s="499"/>
    </row>
    <row r="92" spans="1:15" ht="6" customHeight="1" x14ac:dyDescent="0.25"/>
    <row r="93" spans="1:15" x14ac:dyDescent="0.25">
      <c r="B93" s="9" t="s">
        <v>41</v>
      </c>
      <c r="F93" s="5"/>
      <c r="G93" s="1"/>
      <c r="H93" s="1"/>
      <c r="I93" s="1"/>
      <c r="J93" s="1"/>
      <c r="K93" s="493"/>
      <c r="L93" s="493"/>
      <c r="M93" s="493"/>
      <c r="N93" s="493"/>
      <c r="O93" s="1"/>
    </row>
    <row r="94" spans="1:15" x14ac:dyDescent="0.25">
      <c r="B94" s="35" t="s">
        <v>205</v>
      </c>
      <c r="E94" s="4" t="s">
        <v>216</v>
      </c>
      <c r="F94" s="5"/>
      <c r="G94" s="1"/>
      <c r="H94" s="1"/>
      <c r="I94" s="1"/>
      <c r="J94" s="1"/>
      <c r="K94" s="493">
        <v>397500000</v>
      </c>
      <c r="L94" s="493"/>
      <c r="M94" s="493"/>
      <c r="N94" s="493"/>
      <c r="O94" s="1"/>
    </row>
    <row r="95" spans="1:15" ht="15" customHeight="1" x14ac:dyDescent="0.25">
      <c r="B95" s="4" t="s">
        <v>3</v>
      </c>
      <c r="F95" s="7"/>
      <c r="K95" s="501">
        <v>5</v>
      </c>
      <c r="L95" s="501"/>
      <c r="M95" s="501"/>
      <c r="N95" s="15" t="s">
        <v>2</v>
      </c>
      <c r="O95" s="1"/>
    </row>
    <row r="96" spans="1:15" x14ac:dyDescent="0.25">
      <c r="B96" s="43" t="s">
        <v>16</v>
      </c>
      <c r="F96" s="5"/>
      <c r="G96" s="1"/>
      <c r="H96" s="1"/>
      <c r="I96" s="1"/>
      <c r="J96" s="1"/>
      <c r="K96" s="493">
        <f>K94*95%</f>
        <v>377625000</v>
      </c>
      <c r="L96" s="493"/>
      <c r="M96" s="493"/>
      <c r="N96" s="493"/>
      <c r="O96" s="1"/>
    </row>
    <row r="97" spans="2:14" ht="15" customHeight="1" x14ac:dyDescent="0.25">
      <c r="B97" s="9" t="s">
        <v>195</v>
      </c>
      <c r="K97" s="500">
        <f>K94*K95/100</f>
        <v>19875000</v>
      </c>
      <c r="L97" s="500"/>
      <c r="M97" s="500"/>
      <c r="N97" s="500"/>
    </row>
    <row r="98" spans="2:14" ht="4.5" customHeight="1" x14ac:dyDescent="0.25">
      <c r="B98" s="22"/>
      <c r="C98" s="23"/>
      <c r="D98" s="23"/>
      <c r="E98" s="23"/>
      <c r="F98" s="24"/>
      <c r="G98" s="23"/>
      <c r="H98" s="23"/>
      <c r="I98" s="23"/>
      <c r="J98" s="23"/>
      <c r="K98" s="25"/>
      <c r="L98" s="25"/>
      <c r="M98" s="25"/>
      <c r="N98" s="25"/>
    </row>
    <row r="99" spans="2:14" ht="13.5" customHeight="1" x14ac:dyDescent="0.25">
      <c r="B99" s="9" t="s">
        <v>43</v>
      </c>
      <c r="K99" s="492">
        <f>K97</f>
        <v>19875000</v>
      </c>
      <c r="L99" s="492"/>
      <c r="M99" s="492"/>
      <c r="N99" s="492"/>
    </row>
    <row r="100" spans="2:14" ht="13.5" customHeight="1" x14ac:dyDescent="0.25">
      <c r="B100" s="9"/>
      <c r="K100" s="15"/>
      <c r="L100" s="15"/>
      <c r="M100" s="15"/>
      <c r="N100" s="15"/>
    </row>
    <row r="101" spans="2:14" ht="13.5" customHeight="1" x14ac:dyDescent="0.25">
      <c r="B101" s="9" t="s">
        <v>36</v>
      </c>
      <c r="K101" s="15"/>
      <c r="L101" s="15"/>
      <c r="M101" s="15"/>
      <c r="N101" s="15"/>
    </row>
    <row r="102" spans="2:14" x14ac:dyDescent="0.25">
      <c r="B102" s="8" t="s">
        <v>0</v>
      </c>
      <c r="C102" s="8"/>
      <c r="D102" s="8"/>
      <c r="E102" s="8"/>
      <c r="G102" s="164"/>
      <c r="K102" s="493">
        <v>5000000</v>
      </c>
      <c r="L102" s="493"/>
      <c r="M102" s="493"/>
      <c r="N102" s="493"/>
    </row>
    <row r="103" spans="2:14" x14ac:dyDescent="0.25">
      <c r="B103" s="4" t="s">
        <v>15</v>
      </c>
      <c r="C103" s="8"/>
      <c r="D103" s="8"/>
      <c r="E103" s="8"/>
      <c r="K103" s="493"/>
      <c r="L103" s="493"/>
      <c r="M103" s="493"/>
      <c r="N103" s="493"/>
    </row>
    <row r="104" spans="2:14" ht="5.0999999999999996" customHeight="1" x14ac:dyDescent="0.25">
      <c r="B104" s="48"/>
      <c r="C104" s="49"/>
      <c r="D104" s="49"/>
      <c r="E104" s="49"/>
      <c r="F104" s="48"/>
      <c r="G104" s="48"/>
      <c r="H104" s="48"/>
      <c r="I104" s="48"/>
      <c r="J104" s="48"/>
      <c r="K104" s="44"/>
      <c r="L104" s="44"/>
      <c r="M104" s="44"/>
      <c r="N104" s="44"/>
    </row>
    <row r="105" spans="2:14" ht="15.75" x14ac:dyDescent="0.25">
      <c r="B105" s="9" t="s">
        <v>40</v>
      </c>
      <c r="C105" s="26"/>
      <c r="D105" s="26"/>
      <c r="E105" s="26"/>
      <c r="F105" s="5"/>
      <c r="K105" s="502">
        <f>K102+K103</f>
        <v>5000000</v>
      </c>
      <c r="L105" s="502"/>
      <c r="M105" s="502"/>
      <c r="N105" s="502"/>
    </row>
    <row r="106" spans="2:14" ht="15.75" x14ac:dyDescent="0.25">
      <c r="B106" s="9"/>
      <c r="C106" s="26"/>
      <c r="D106" s="26"/>
      <c r="E106" s="26"/>
      <c r="F106" s="5"/>
      <c r="K106" s="45"/>
      <c r="L106" s="45"/>
      <c r="M106" s="45"/>
      <c r="N106" s="45"/>
    </row>
    <row r="107" spans="2:14" x14ac:dyDescent="0.25">
      <c r="B107" s="4" t="s">
        <v>4</v>
      </c>
      <c r="C107" s="8"/>
      <c r="D107" s="8"/>
      <c r="E107" s="8"/>
      <c r="K107" s="493">
        <v>5000000</v>
      </c>
      <c r="L107" s="493"/>
      <c r="M107" s="493"/>
      <c r="N107" s="493"/>
    </row>
    <row r="108" spans="2:14" ht="5.0999999999999996" customHeight="1" x14ac:dyDescent="0.25">
      <c r="B108" s="48"/>
      <c r="C108" s="49"/>
      <c r="D108" s="49"/>
      <c r="E108" s="49"/>
      <c r="F108" s="48"/>
      <c r="G108" s="48"/>
      <c r="H108" s="48"/>
      <c r="I108" s="48"/>
      <c r="J108" s="48"/>
      <c r="K108" s="44"/>
      <c r="L108" s="44"/>
      <c r="M108" s="44"/>
      <c r="N108" s="44"/>
    </row>
    <row r="109" spans="2:14" x14ac:dyDescent="0.25">
      <c r="B109" s="52" t="s">
        <v>23</v>
      </c>
      <c r="C109" s="53"/>
      <c r="D109" s="53"/>
      <c r="E109" s="53"/>
      <c r="F109" s="53"/>
      <c r="G109" s="53"/>
      <c r="H109" s="53"/>
      <c r="I109" s="53"/>
      <c r="J109" s="53"/>
      <c r="K109" s="505">
        <f>K99-K105-K107</f>
        <v>9875000</v>
      </c>
      <c r="L109" s="505"/>
      <c r="M109" s="505"/>
      <c r="N109" s="506"/>
    </row>
    <row r="110" spans="2:14" ht="6" customHeight="1" x14ac:dyDescent="0.25">
      <c r="B110" s="8"/>
      <c r="C110" s="8"/>
      <c r="D110" s="8"/>
      <c r="E110" s="8"/>
      <c r="J110" s="27"/>
      <c r="K110" s="15"/>
      <c r="L110" s="15"/>
      <c r="M110" s="15"/>
      <c r="N110" s="15"/>
    </row>
    <row r="111" spans="2:14" customFormat="1" x14ac:dyDescent="0.25">
      <c r="B111" s="507" t="s">
        <v>37</v>
      </c>
      <c r="C111" s="508"/>
      <c r="D111" s="508"/>
      <c r="E111" s="508"/>
      <c r="F111" s="508"/>
      <c r="G111" s="508"/>
      <c r="H111" s="508"/>
      <c r="I111" s="508"/>
      <c r="J111" s="508"/>
      <c r="K111" s="508"/>
      <c r="L111" s="508"/>
      <c r="M111" s="508"/>
      <c r="N111" s="509"/>
    </row>
    <row r="112" spans="2:14" customFormat="1" x14ac:dyDescent="0.25">
      <c r="B112" s="31"/>
      <c r="C112" s="46" t="s">
        <v>38</v>
      </c>
      <c r="D112" s="4"/>
      <c r="E112" s="4"/>
      <c r="F112" s="4"/>
      <c r="G112" s="4"/>
      <c r="H112" s="4"/>
      <c r="I112" s="4"/>
      <c r="J112" s="4"/>
      <c r="K112" s="1"/>
      <c r="L112" s="1"/>
      <c r="M112" s="1"/>
      <c r="N112" s="6"/>
    </row>
    <row r="113" spans="2:15" customFormat="1" x14ac:dyDescent="0.25">
      <c r="B113" s="31"/>
      <c r="C113" s="510">
        <f>K109</f>
        <v>9875000</v>
      </c>
      <c r="D113" s="511"/>
      <c r="E113" s="511"/>
      <c r="F113" s="511"/>
      <c r="G113" s="484" t="s">
        <v>11</v>
      </c>
      <c r="H113" s="484">
        <v>1</v>
      </c>
      <c r="I113" s="475">
        <f>C113/C114*H113</f>
        <v>1.5197022666006632</v>
      </c>
      <c r="J113" s="476"/>
      <c r="K113" s="1"/>
      <c r="L113" s="1"/>
      <c r="M113" s="1"/>
      <c r="N113" s="6"/>
    </row>
    <row r="114" spans="2:15" customFormat="1" x14ac:dyDescent="0.25">
      <c r="B114" s="31"/>
      <c r="C114" s="479">
        <f>L91+K120</f>
        <v>6497983.333333334</v>
      </c>
      <c r="D114" s="480"/>
      <c r="E114" s="480"/>
      <c r="F114" s="480"/>
      <c r="G114" s="484"/>
      <c r="H114" s="484"/>
      <c r="I114" s="477"/>
      <c r="J114" s="478"/>
      <c r="K114" s="1"/>
      <c r="L114" s="1"/>
      <c r="M114" s="1"/>
      <c r="N114" s="6"/>
    </row>
    <row r="115" spans="2:15" ht="15" customHeight="1" x14ac:dyDescent="0.25">
      <c r="B115" s="33"/>
      <c r="C115" s="47" t="s">
        <v>39</v>
      </c>
      <c r="D115" s="11"/>
      <c r="E115" s="11"/>
      <c r="F115" s="11"/>
      <c r="G115" s="11"/>
      <c r="H115" s="11"/>
      <c r="I115" s="11"/>
      <c r="J115" s="11"/>
      <c r="K115" s="19"/>
      <c r="L115" s="19"/>
      <c r="M115" s="19"/>
      <c r="N115" s="20"/>
    </row>
    <row r="116" spans="2:15" ht="3.75" customHeight="1" x14ac:dyDescent="0.25">
      <c r="B116" s="8"/>
      <c r="C116" s="8"/>
      <c r="D116" s="8"/>
      <c r="E116" s="8"/>
      <c r="J116" s="27"/>
      <c r="K116" s="15"/>
      <c r="L116" s="15"/>
      <c r="M116" s="15"/>
      <c r="N116" s="15"/>
    </row>
    <row r="117" spans="2:15" ht="18.75" x14ac:dyDescent="0.25">
      <c r="B117" s="10" t="s">
        <v>170</v>
      </c>
      <c r="C117" s="9"/>
      <c r="D117" s="9"/>
      <c r="E117" s="9"/>
      <c r="F117" s="9"/>
      <c r="G117" s="9"/>
      <c r="H117" s="9"/>
      <c r="I117" s="9"/>
      <c r="J117" s="513" t="s">
        <v>10</v>
      </c>
      <c r="K117" s="513"/>
      <c r="L117" s="513"/>
      <c r="M117" s="513"/>
      <c r="N117" s="513"/>
    </row>
    <row r="118" spans="2:15" ht="16.5" thickBot="1" x14ac:dyDescent="0.3">
      <c r="B118" s="9" t="s">
        <v>17</v>
      </c>
      <c r="C118" s="1"/>
      <c r="D118" s="1"/>
      <c r="E118" s="453">
        <v>75000000</v>
      </c>
      <c r="F118" s="453"/>
      <c r="G118" s="453"/>
      <c r="H118" s="1"/>
      <c r="I118" s="9"/>
      <c r="J118" s="166" t="s">
        <v>26</v>
      </c>
      <c r="K118" s="481">
        <f>(((((E119*(E120/12))*E118)/100)+E118)/E120)</f>
        <v>6968750</v>
      </c>
      <c r="L118" s="481"/>
      <c r="M118" s="481"/>
      <c r="N118" s="481"/>
    </row>
    <row r="119" spans="2:15" ht="19.5" thickBot="1" x14ac:dyDescent="0.3">
      <c r="B119" s="9" t="s">
        <v>1</v>
      </c>
      <c r="C119" s="15"/>
      <c r="D119" s="15"/>
      <c r="E119" s="167">
        <v>11.5</v>
      </c>
      <c r="F119" s="167">
        <v>11.5</v>
      </c>
      <c r="G119" s="175">
        <v>11.5</v>
      </c>
      <c r="H119" s="173">
        <v>0</v>
      </c>
      <c r="I119" s="12" t="s">
        <v>2</v>
      </c>
      <c r="J119" s="170" t="s">
        <v>24</v>
      </c>
      <c r="K119" s="481">
        <f>(((((F119*(F120/12))*E118)/100)+E118)/F120)</f>
        <v>3843750</v>
      </c>
      <c r="L119" s="481"/>
      <c r="M119" s="481"/>
      <c r="N119" s="481"/>
    </row>
    <row r="120" spans="2:15" ht="15" customHeight="1" thickBot="1" x14ac:dyDescent="0.3">
      <c r="B120" s="9" t="s">
        <v>9</v>
      </c>
      <c r="C120" s="15"/>
      <c r="D120" s="15"/>
      <c r="E120" s="168">
        <v>12</v>
      </c>
      <c r="F120" s="168">
        <v>24</v>
      </c>
      <c r="G120" s="159">
        <v>36</v>
      </c>
      <c r="H120" s="174">
        <v>48</v>
      </c>
      <c r="I120" s="36"/>
      <c r="J120" s="172" t="s">
        <v>25</v>
      </c>
      <c r="K120" s="588">
        <f>(((((G119*(G120/12))*E118)/100)+E118)/G120)</f>
        <v>2802083.3333333335</v>
      </c>
      <c r="L120" s="588"/>
      <c r="M120" s="588"/>
      <c r="N120" s="589"/>
    </row>
    <row r="121" spans="2:15" x14ac:dyDescent="0.25">
      <c r="B121" s="9"/>
      <c r="C121" s="15"/>
      <c r="D121" s="15"/>
      <c r="E121" s="13"/>
      <c r="F121" s="13"/>
      <c r="G121" s="13"/>
      <c r="H121" s="9"/>
      <c r="I121" s="9"/>
      <c r="J121" s="171" t="s">
        <v>190</v>
      </c>
      <c r="K121" s="571">
        <f>(((((H119*(H120/12))*E118)/100)+E118)/H120)</f>
        <v>1562500</v>
      </c>
      <c r="L121" s="571"/>
      <c r="M121" s="571"/>
      <c r="N121" s="571"/>
    </row>
    <row r="122" spans="2:15" ht="4.5" customHeight="1" x14ac:dyDescent="0.25">
      <c r="B122" s="9"/>
      <c r="C122" s="15"/>
      <c r="D122" s="15"/>
      <c r="E122" s="13"/>
      <c r="F122" s="13"/>
      <c r="G122" s="13"/>
      <c r="H122" s="9"/>
      <c r="I122" s="9"/>
      <c r="J122" s="156"/>
      <c r="K122" s="157"/>
      <c r="L122" s="157"/>
      <c r="M122" s="157"/>
      <c r="N122" s="157"/>
    </row>
    <row r="123" spans="2:15" x14ac:dyDescent="0.25">
      <c r="B123" s="9" t="s">
        <v>6</v>
      </c>
      <c r="C123" s="15"/>
      <c r="D123" s="15"/>
      <c r="E123" s="493">
        <v>100000000</v>
      </c>
      <c r="F123" s="493"/>
      <c r="G123" s="493"/>
      <c r="H123" s="9"/>
      <c r="I123" s="9"/>
      <c r="J123" s="572" t="s">
        <v>194</v>
      </c>
      <c r="K123" s="572"/>
      <c r="L123" s="572"/>
      <c r="M123" s="572"/>
      <c r="N123" s="572"/>
    </row>
    <row r="124" spans="2:15" ht="15" customHeight="1" x14ac:dyDescent="0.25">
      <c r="B124" s="9" t="s">
        <v>7</v>
      </c>
      <c r="C124" s="15"/>
      <c r="D124" s="15"/>
      <c r="E124" s="503">
        <v>75</v>
      </c>
      <c r="F124" s="503"/>
      <c r="G124" s="18" t="s">
        <v>2</v>
      </c>
      <c r="H124" s="26"/>
      <c r="I124" s="9"/>
      <c r="J124" s="572"/>
      <c r="K124" s="572"/>
      <c r="L124" s="572"/>
      <c r="M124" s="572"/>
      <c r="N124" s="572"/>
    </row>
    <row r="125" spans="2:15" ht="18.75" customHeight="1" x14ac:dyDescent="0.25">
      <c r="B125" s="9" t="s">
        <v>8</v>
      </c>
      <c r="C125" s="15"/>
      <c r="D125" s="15"/>
      <c r="E125" s="493">
        <f>E123*E124/100</f>
        <v>75000000</v>
      </c>
      <c r="F125" s="493"/>
      <c r="G125" s="493"/>
      <c r="H125" s="9"/>
      <c r="I125" s="9"/>
      <c r="J125" s="572"/>
      <c r="K125" s="572"/>
      <c r="L125" s="572"/>
      <c r="M125" s="572"/>
      <c r="N125" s="572"/>
    </row>
    <row r="126" spans="2:15" ht="4.5" customHeight="1" x14ac:dyDescent="0.25">
      <c r="B126" s="9"/>
      <c r="C126" s="15"/>
      <c r="D126" s="15"/>
      <c r="E126" s="15"/>
      <c r="F126" s="15"/>
      <c r="G126" s="15"/>
      <c r="H126" s="9"/>
      <c r="I126" s="9"/>
      <c r="J126" s="7"/>
      <c r="K126" s="8"/>
      <c r="L126" s="8"/>
      <c r="M126" s="8"/>
      <c r="N126" s="2"/>
    </row>
    <row r="127" spans="2:15" ht="15" customHeight="1" thickBot="1" x14ac:dyDescent="0.3">
      <c r="B127" s="9" t="s">
        <v>47</v>
      </c>
      <c r="C127" s="8"/>
      <c r="D127" s="5"/>
      <c r="E127" s="8"/>
      <c r="G127" s="15"/>
      <c r="H127" s="9"/>
      <c r="I127" s="9"/>
      <c r="J127" s="9"/>
      <c r="K127" s="15"/>
      <c r="L127" s="15"/>
      <c r="M127" s="15"/>
      <c r="N127" s="15"/>
    </row>
    <row r="128" spans="2:15" ht="16.5" thickBot="1" x14ac:dyDescent="0.3">
      <c r="B128" s="54" t="s">
        <v>45</v>
      </c>
      <c r="C128" s="55"/>
      <c r="D128" s="56"/>
      <c r="E128" s="55"/>
      <c r="F128" s="55"/>
      <c r="G128" s="472" t="s">
        <v>217</v>
      </c>
      <c r="H128" s="473"/>
      <c r="I128" s="473"/>
      <c r="J128" s="473"/>
      <c r="K128" s="473"/>
      <c r="L128" s="473"/>
      <c r="M128" s="473"/>
      <c r="N128" s="473"/>
      <c r="O128" s="474"/>
    </row>
    <row r="129" spans="2:15" ht="16.5" thickBot="1" x14ac:dyDescent="0.3">
      <c r="B129" s="57" t="s">
        <v>49</v>
      </c>
      <c r="C129" s="8"/>
      <c r="D129" s="5"/>
      <c r="E129" s="8"/>
      <c r="G129" s="472" t="s">
        <v>218</v>
      </c>
      <c r="H129" s="473"/>
      <c r="I129" s="473"/>
      <c r="J129" s="473"/>
      <c r="K129" s="473"/>
      <c r="L129" s="473"/>
      <c r="M129" s="473"/>
      <c r="N129" s="473"/>
      <c r="O129" s="474"/>
    </row>
    <row r="130" spans="2:15" ht="16.5" thickBot="1" x14ac:dyDescent="0.3">
      <c r="B130" s="57" t="s">
        <v>51</v>
      </c>
      <c r="C130" s="8"/>
      <c r="D130" s="5"/>
      <c r="E130" s="8"/>
      <c r="G130" s="169" t="s">
        <v>219</v>
      </c>
      <c r="H130" s="162"/>
      <c r="I130" s="162"/>
      <c r="J130" s="162"/>
      <c r="K130" s="162"/>
      <c r="L130" s="162"/>
      <c r="M130" s="162"/>
      <c r="N130" s="162"/>
      <c r="O130" s="163"/>
    </row>
    <row r="131" spans="2:15" ht="16.5" thickBot="1" x14ac:dyDescent="0.3">
      <c r="B131" s="57" t="s">
        <v>50</v>
      </c>
      <c r="C131" s="8"/>
      <c r="D131" s="5"/>
      <c r="E131" s="8"/>
      <c r="G131" s="467">
        <v>2018</v>
      </c>
      <c r="H131" s="468"/>
      <c r="I131" s="468"/>
      <c r="J131" s="468"/>
      <c r="K131" s="468"/>
      <c r="L131" s="468"/>
      <c r="M131" s="468"/>
      <c r="N131" s="468"/>
      <c r="O131" s="469"/>
    </row>
    <row r="132" spans="2:15" ht="16.5" thickBot="1" x14ac:dyDescent="0.3">
      <c r="B132" s="57" t="s">
        <v>48</v>
      </c>
      <c r="C132" s="8"/>
      <c r="D132" s="5"/>
      <c r="E132" s="8"/>
      <c r="G132" s="472" t="s">
        <v>220</v>
      </c>
      <c r="H132" s="473"/>
      <c r="I132" s="473"/>
      <c r="J132" s="473"/>
      <c r="K132" s="473"/>
      <c r="L132" s="473"/>
      <c r="M132" s="473"/>
      <c r="N132" s="473"/>
      <c r="O132" s="474"/>
    </row>
    <row r="133" spans="2:15" ht="16.5" thickBot="1" x14ac:dyDescent="0.3">
      <c r="B133" s="57" t="s">
        <v>53</v>
      </c>
      <c r="C133" s="8"/>
      <c r="D133" s="5"/>
      <c r="E133" s="8"/>
      <c r="G133" s="472" t="s">
        <v>221</v>
      </c>
      <c r="H133" s="473"/>
      <c r="I133" s="473"/>
      <c r="J133" s="473"/>
      <c r="K133" s="473"/>
      <c r="L133" s="473"/>
      <c r="M133" s="473"/>
      <c r="N133" s="473"/>
      <c r="O133" s="474"/>
    </row>
    <row r="134" spans="2:15" ht="16.5" thickBot="1" x14ac:dyDescent="0.3">
      <c r="B134" s="57" t="s">
        <v>46</v>
      </c>
      <c r="C134" s="8"/>
      <c r="D134" s="5"/>
      <c r="E134" s="8"/>
      <c r="G134" s="472" t="s">
        <v>222</v>
      </c>
      <c r="H134" s="473"/>
      <c r="I134" s="473"/>
      <c r="J134" s="473"/>
      <c r="K134" s="473"/>
      <c r="L134" s="473"/>
      <c r="M134" s="473"/>
      <c r="N134" s="473"/>
      <c r="O134" s="474"/>
    </row>
    <row r="135" spans="2:15" ht="16.5" thickBot="1" x14ac:dyDescent="0.3">
      <c r="B135" s="57" t="s">
        <v>52</v>
      </c>
      <c r="C135" s="8"/>
      <c r="D135" s="5"/>
      <c r="E135" s="8"/>
      <c r="G135" s="472" t="s">
        <v>197</v>
      </c>
      <c r="H135" s="473"/>
      <c r="I135" s="473"/>
      <c r="J135" s="473"/>
      <c r="K135" s="473"/>
      <c r="L135" s="473"/>
      <c r="M135" s="473"/>
      <c r="N135" s="473"/>
      <c r="O135" s="474"/>
    </row>
    <row r="136" spans="2:15" ht="16.5" thickBot="1" x14ac:dyDescent="0.3">
      <c r="B136" s="57" t="s">
        <v>180</v>
      </c>
      <c r="C136" s="8"/>
      <c r="D136" s="5"/>
      <c r="E136" s="8"/>
      <c r="G136" s="472">
        <f>E123</f>
        <v>100000000</v>
      </c>
      <c r="H136" s="473"/>
      <c r="I136" s="473"/>
      <c r="J136" s="473"/>
      <c r="K136" s="473"/>
      <c r="L136" s="473"/>
      <c r="M136" s="473"/>
      <c r="N136" s="473"/>
      <c r="O136" s="474"/>
    </row>
    <row r="137" spans="2:15" ht="16.5" thickBot="1" x14ac:dyDescent="0.3">
      <c r="B137" s="57" t="s">
        <v>191</v>
      </c>
      <c r="C137" s="8"/>
      <c r="D137" s="5"/>
      <c r="E137" s="8"/>
      <c r="G137" s="594" t="s">
        <v>199</v>
      </c>
      <c r="H137" s="473"/>
      <c r="I137" s="473"/>
      <c r="J137" s="473"/>
      <c r="K137" s="473"/>
      <c r="L137" s="473"/>
      <c r="M137" s="473"/>
      <c r="N137" s="473"/>
      <c r="O137" s="474"/>
    </row>
    <row r="138" spans="2:15" ht="16.5" thickBot="1" x14ac:dyDescent="0.3">
      <c r="B138" s="58" t="s">
        <v>192</v>
      </c>
      <c r="C138" s="59"/>
      <c r="D138" s="60"/>
      <c r="E138" s="59"/>
      <c r="F138" s="61"/>
      <c r="G138" s="472">
        <f>E125</f>
        <v>75000000</v>
      </c>
      <c r="H138" s="473"/>
      <c r="I138" s="473"/>
      <c r="J138" s="473"/>
      <c r="K138" s="473"/>
      <c r="L138" s="473"/>
      <c r="M138" s="473"/>
      <c r="N138" s="473"/>
      <c r="O138" s="474"/>
    </row>
    <row r="139" spans="2:15" ht="16.5" thickBot="1" x14ac:dyDescent="0.3">
      <c r="B139" s="485" t="s">
        <v>169</v>
      </c>
      <c r="C139" s="486"/>
      <c r="D139" s="486"/>
      <c r="E139" s="486"/>
      <c r="F139" s="486"/>
      <c r="G139" s="486"/>
      <c r="H139" s="486"/>
      <c r="I139" s="486"/>
      <c r="J139" s="486"/>
      <c r="K139" s="486"/>
      <c r="L139" s="486"/>
      <c r="M139" s="486"/>
      <c r="N139" s="486"/>
      <c r="O139" s="487"/>
    </row>
    <row r="140" spans="2:15" ht="5.25" customHeight="1" x14ac:dyDescent="0.25">
      <c r="B140" s="21"/>
      <c r="C140" s="8"/>
      <c r="D140" s="5"/>
      <c r="E140" s="8"/>
      <c r="G140" s="15"/>
      <c r="H140" s="9"/>
      <c r="I140" s="9"/>
      <c r="J140" s="9"/>
      <c r="K140" s="15"/>
      <c r="L140" s="15"/>
      <c r="M140" s="15"/>
      <c r="N140" s="15"/>
    </row>
    <row r="141" spans="2:15" x14ac:dyDescent="0.25">
      <c r="B141" s="9"/>
      <c r="C141" s="15"/>
      <c r="D141" s="555" t="s">
        <v>44</v>
      </c>
      <c r="E141" s="555"/>
      <c r="F141" s="555"/>
      <c r="G141" s="555"/>
      <c r="H141" s="555"/>
      <c r="I141" s="555"/>
      <c r="J141" s="555"/>
      <c r="K141" s="555"/>
      <c r="L141" s="555"/>
      <c r="M141" s="15"/>
      <c r="N141" s="15"/>
    </row>
    <row r="142" spans="2:15" ht="15.75" x14ac:dyDescent="0.25">
      <c r="B142" s="158" t="s">
        <v>19</v>
      </c>
      <c r="C142" s="158"/>
      <c r="D142" s="158"/>
      <c r="E142" s="158"/>
      <c r="F142" s="158"/>
      <c r="G142" s="158"/>
      <c r="H142" s="158"/>
      <c r="I142" s="158"/>
      <c r="J142" s="158"/>
      <c r="K142" s="451">
        <f>K109-K118</f>
        <v>2906250</v>
      </c>
      <c r="L142" s="451"/>
      <c r="M142" s="451"/>
      <c r="N142" s="451"/>
    </row>
    <row r="143" spans="2:15" ht="14.25" customHeight="1" x14ac:dyDescent="0.25">
      <c r="B143" s="158" t="s">
        <v>27</v>
      </c>
      <c r="C143" s="158"/>
      <c r="D143" s="158"/>
      <c r="E143" s="158"/>
      <c r="F143" s="158"/>
      <c r="G143" s="158"/>
      <c r="H143" s="158"/>
      <c r="I143" s="158"/>
      <c r="J143" s="158"/>
      <c r="K143" s="451">
        <f>K109-K119</f>
        <v>6031250</v>
      </c>
      <c r="L143" s="451"/>
      <c r="M143" s="451"/>
      <c r="N143" s="451"/>
    </row>
    <row r="144" spans="2:15" ht="15.75" x14ac:dyDescent="0.25">
      <c r="B144" s="165" t="s">
        <v>28</v>
      </c>
      <c r="C144" s="165"/>
      <c r="D144" s="165"/>
      <c r="E144" s="165"/>
      <c r="F144" s="165"/>
      <c r="G144" s="165"/>
      <c r="H144" s="165"/>
      <c r="I144" s="165"/>
      <c r="J144" s="165"/>
      <c r="K144" s="452">
        <f>K109-K120</f>
        <v>7072916.666666666</v>
      </c>
      <c r="L144" s="452"/>
      <c r="M144" s="452"/>
      <c r="N144" s="452"/>
    </row>
    <row r="145" spans="2:24" ht="15.75" x14ac:dyDescent="0.25">
      <c r="B145" s="160" t="s">
        <v>193</v>
      </c>
      <c r="C145" s="160"/>
      <c r="D145" s="160"/>
      <c r="E145" s="160"/>
      <c r="F145" s="160"/>
      <c r="G145" s="160"/>
      <c r="H145" s="160"/>
      <c r="I145" s="160"/>
      <c r="J145" s="160"/>
      <c r="K145" s="465">
        <f>K109-K121</f>
        <v>8312500</v>
      </c>
      <c r="L145" s="465"/>
      <c r="M145" s="465"/>
      <c r="N145" s="465"/>
    </row>
    <row r="146" spans="2:24" ht="15.75" x14ac:dyDescent="0.25">
      <c r="B146" s="160"/>
      <c r="C146" s="160"/>
      <c r="D146" s="160"/>
      <c r="E146" s="160"/>
      <c r="F146" s="160"/>
      <c r="G146" s="160"/>
      <c r="H146" s="160"/>
      <c r="I146" s="160"/>
      <c r="J146" s="160"/>
      <c r="K146" s="161"/>
      <c r="L146" s="161"/>
      <c r="M146" s="161"/>
      <c r="N146" s="161"/>
    </row>
    <row r="147" spans="2:24" ht="15.75" x14ac:dyDescent="0.25">
      <c r="B147" s="160"/>
      <c r="C147" s="160"/>
      <c r="D147" s="160"/>
      <c r="E147" s="160"/>
      <c r="F147" s="160"/>
      <c r="G147" s="160"/>
      <c r="H147" s="160"/>
      <c r="I147" s="160"/>
      <c r="J147" s="160"/>
      <c r="K147" s="161"/>
      <c r="L147" s="161"/>
      <c r="M147" s="161"/>
      <c r="N147" s="161"/>
    </row>
    <row r="148" spans="2:24" ht="15.75" x14ac:dyDescent="0.25">
      <c r="B148" s="160"/>
      <c r="C148" s="160"/>
      <c r="D148" s="160"/>
      <c r="E148" s="160"/>
      <c r="F148" s="160"/>
      <c r="G148" s="160"/>
      <c r="H148" s="160"/>
      <c r="I148" s="160"/>
      <c r="J148" s="160"/>
      <c r="K148" s="161"/>
      <c r="L148" s="161"/>
      <c r="M148" s="161"/>
      <c r="N148" s="161"/>
    </row>
    <row r="149" spans="2:24" ht="15.75" x14ac:dyDescent="0.25">
      <c r="B149" s="160"/>
      <c r="C149" s="160"/>
      <c r="D149" s="160"/>
      <c r="E149" s="160"/>
      <c r="F149" s="160"/>
      <c r="G149" s="160"/>
      <c r="H149" s="160"/>
      <c r="I149" s="160"/>
      <c r="J149" s="160"/>
      <c r="K149" s="161"/>
      <c r="L149" s="161"/>
      <c r="M149" s="161"/>
      <c r="N149" s="161"/>
    </row>
    <row r="150" spans="2:24" ht="15.75" x14ac:dyDescent="0.25">
      <c r="B150" s="160"/>
      <c r="C150" s="160"/>
      <c r="D150" s="160"/>
      <c r="E150" s="160"/>
      <c r="F150" s="160"/>
      <c r="G150" s="160"/>
      <c r="H150" s="160"/>
      <c r="I150" s="160"/>
      <c r="J150" s="160"/>
      <c r="K150" s="161"/>
      <c r="L150" s="161"/>
      <c r="M150" s="161"/>
      <c r="N150" s="161"/>
    </row>
    <row r="151" spans="2:24" ht="15.75" x14ac:dyDescent="0.25">
      <c r="B151" s="160"/>
      <c r="C151" s="160"/>
      <c r="D151" s="160"/>
      <c r="E151" s="160"/>
      <c r="F151" s="160"/>
      <c r="G151" s="160"/>
      <c r="H151" s="160"/>
      <c r="I151" s="160"/>
      <c r="J151" s="160"/>
      <c r="K151" s="161"/>
      <c r="L151" s="161"/>
      <c r="M151" s="161"/>
      <c r="N151" s="161"/>
    </row>
    <row r="152" spans="2:24" ht="15.75" x14ac:dyDescent="0.25">
      <c r="B152" s="160"/>
      <c r="C152" s="160"/>
      <c r="D152" s="160"/>
      <c r="E152" s="160"/>
      <c r="F152" s="160"/>
      <c r="G152" s="160"/>
      <c r="H152" s="160"/>
      <c r="I152" s="160"/>
      <c r="J152" s="160"/>
      <c r="K152" s="161"/>
      <c r="L152" s="161"/>
      <c r="M152" s="161"/>
      <c r="N152" s="161"/>
    </row>
    <row r="153" spans="2:24" ht="15.75" x14ac:dyDescent="0.25">
      <c r="B153" s="160"/>
      <c r="C153" s="160"/>
      <c r="D153" s="160"/>
      <c r="E153" s="160"/>
      <c r="F153" s="160"/>
      <c r="G153" s="160"/>
      <c r="H153" s="160"/>
      <c r="I153" s="160"/>
      <c r="J153" s="160"/>
      <c r="K153" s="161"/>
      <c r="L153" s="161"/>
      <c r="M153" s="161"/>
      <c r="N153" s="161"/>
    </row>
    <row r="154" spans="2:24" customFormat="1" x14ac:dyDescent="0.25">
      <c r="B154" s="9"/>
      <c r="C154" s="9"/>
      <c r="D154" s="9"/>
      <c r="E154" s="37"/>
      <c r="F154" s="4"/>
      <c r="G154" s="94"/>
      <c r="H154" s="94"/>
      <c r="I154" s="94"/>
      <c r="J154" s="94"/>
      <c r="K154" s="9"/>
      <c r="L154" s="9"/>
      <c r="M154" s="9"/>
      <c r="N154" s="9"/>
      <c r="O154" s="41"/>
      <c r="P154" s="4"/>
      <c r="Q154" s="4"/>
      <c r="R154" s="4"/>
      <c r="S154" s="4"/>
      <c r="T154" s="4"/>
      <c r="U154" s="4"/>
      <c r="V154" s="4"/>
      <c r="W154" s="4"/>
      <c r="X154" s="4"/>
    </row>
    <row r="155" spans="2:24" customFormat="1" x14ac:dyDescent="0.25">
      <c r="B155" s="9"/>
      <c r="C155" s="9"/>
      <c r="D155" s="9"/>
      <c r="E155" s="37"/>
      <c r="F155" s="4"/>
      <c r="G155" s="94"/>
      <c r="H155" s="94"/>
      <c r="I155" s="94"/>
      <c r="J155" s="94"/>
      <c r="K155" s="9"/>
      <c r="L155" s="9"/>
      <c r="M155" s="9"/>
      <c r="N155" s="9"/>
      <c r="O155" s="41"/>
      <c r="P155" s="4"/>
      <c r="Q155" s="4"/>
      <c r="R155" s="4"/>
      <c r="S155" s="4"/>
      <c r="T155" s="4"/>
      <c r="U155" s="4"/>
      <c r="V155" s="4"/>
      <c r="W155" s="4"/>
      <c r="X155" s="4"/>
    </row>
    <row r="156" spans="2:24" customFormat="1" x14ac:dyDescent="0.25">
      <c r="B156" s="153" t="s">
        <v>182</v>
      </c>
      <c r="C156" s="153"/>
      <c r="D156" s="153"/>
      <c r="E156" s="154"/>
      <c r="F156" s="4"/>
      <c r="G156" s="94"/>
      <c r="H156" s="94"/>
      <c r="I156" s="94"/>
      <c r="J156" s="94"/>
      <c r="K156" s="9"/>
      <c r="L156" s="9"/>
      <c r="M156" s="9"/>
      <c r="N156" s="9"/>
      <c r="O156" s="41"/>
      <c r="P156" s="4"/>
      <c r="Q156" s="4"/>
      <c r="R156" s="4"/>
      <c r="S156" s="4"/>
      <c r="T156" s="4"/>
      <c r="U156" s="4"/>
      <c r="V156" s="4"/>
      <c r="W156" s="4"/>
      <c r="X156" s="4"/>
    </row>
    <row r="157" spans="2:24" ht="15" customHeight="1" x14ac:dyDescent="0.25">
      <c r="B157" s="62" t="s">
        <v>171</v>
      </c>
      <c r="C157" s="63"/>
      <c r="D157" s="63"/>
      <c r="E157" s="63"/>
      <c r="F157" s="63"/>
      <c r="G157" s="63"/>
      <c r="H157" s="63"/>
      <c r="I157" s="63"/>
      <c r="J157" s="63"/>
      <c r="K157" s="63"/>
      <c r="L157" s="63"/>
      <c r="M157" s="63"/>
      <c r="N157" s="64"/>
    </row>
    <row r="158" spans="2:24" ht="15" customHeight="1" x14ac:dyDescent="0.25">
      <c r="B158" s="65" t="s">
        <v>172</v>
      </c>
      <c r="C158" s="66"/>
      <c r="D158" s="66"/>
      <c r="E158" s="66"/>
      <c r="F158" s="66"/>
      <c r="G158" s="66"/>
      <c r="H158" s="66"/>
      <c r="I158" s="66"/>
      <c r="J158" s="66"/>
      <c r="K158" s="66"/>
      <c r="L158" s="66"/>
      <c r="M158" s="66"/>
      <c r="N158" s="67"/>
    </row>
    <row r="159" spans="2:24" ht="15" customHeight="1" x14ac:dyDescent="0.25">
      <c r="B159" s="65" t="s">
        <v>189</v>
      </c>
      <c r="C159" s="66"/>
      <c r="D159" s="66"/>
      <c r="E159" s="66"/>
      <c r="F159" s="66"/>
      <c r="G159" s="66"/>
      <c r="H159" s="66"/>
      <c r="I159" s="66"/>
      <c r="J159" s="66"/>
      <c r="K159" s="66"/>
      <c r="L159" s="66"/>
      <c r="M159" s="66"/>
      <c r="N159" s="67"/>
    </row>
    <row r="160" spans="2:24" ht="15" customHeight="1" x14ac:dyDescent="0.25">
      <c r="B160" s="65" t="s">
        <v>223</v>
      </c>
      <c r="C160" s="66"/>
      <c r="D160" s="66"/>
      <c r="E160" s="66"/>
      <c r="F160" s="66"/>
      <c r="G160" s="66"/>
      <c r="H160" s="66"/>
      <c r="I160" s="66"/>
      <c r="J160" s="66"/>
      <c r="K160" s="66"/>
      <c r="L160" s="66"/>
      <c r="M160" s="66"/>
      <c r="N160" s="67"/>
    </row>
    <row r="161" spans="2:21" ht="15" customHeight="1" x14ac:dyDescent="0.25">
      <c r="B161" s="68"/>
      <c r="C161" s="69"/>
      <c r="D161" s="69"/>
      <c r="E161" s="69"/>
      <c r="F161" s="69"/>
      <c r="G161" s="69"/>
      <c r="H161" s="69"/>
      <c r="I161" s="69"/>
      <c r="J161" s="69"/>
      <c r="K161" s="69"/>
      <c r="L161" s="69"/>
      <c r="M161" s="69"/>
      <c r="N161" s="70"/>
    </row>
    <row r="162" spans="2:21" ht="15" customHeight="1" x14ac:dyDescent="0.25">
      <c r="B162" s="14"/>
      <c r="C162" s="14"/>
      <c r="D162" s="14"/>
      <c r="E162" s="14"/>
      <c r="F162" s="14"/>
      <c r="G162" s="14"/>
      <c r="H162" s="14"/>
      <c r="I162" s="14"/>
      <c r="J162" s="14"/>
      <c r="K162" s="14"/>
      <c r="L162" s="14"/>
      <c r="M162" s="14"/>
      <c r="N162" s="14"/>
    </row>
    <row r="163" spans="2:21" ht="19.5" customHeight="1" x14ac:dyDescent="0.25">
      <c r="B163" s="488" t="s">
        <v>173</v>
      </c>
      <c r="C163" s="489"/>
      <c r="D163" s="489"/>
      <c r="E163" s="489"/>
      <c r="F163" s="489"/>
      <c r="G163" s="490"/>
      <c r="H163" s="488" t="s">
        <v>174</v>
      </c>
      <c r="I163" s="489"/>
      <c r="J163" s="489"/>
      <c r="K163" s="489"/>
      <c r="L163" s="489"/>
      <c r="M163" s="489"/>
      <c r="N163" s="490"/>
    </row>
    <row r="164" spans="2:21" ht="15" customHeight="1" x14ac:dyDescent="0.25">
      <c r="B164" s="446" t="s">
        <v>176</v>
      </c>
      <c r="C164" s="447"/>
      <c r="D164" s="448" t="s">
        <v>200</v>
      </c>
      <c r="E164" s="449"/>
      <c r="F164" s="449"/>
      <c r="G164" s="450"/>
      <c r="H164" s="446" t="s">
        <v>176</v>
      </c>
      <c r="I164" s="447"/>
      <c r="J164" s="448"/>
      <c r="K164" s="449"/>
      <c r="L164" s="449"/>
      <c r="M164" s="449"/>
      <c r="N164" s="450"/>
      <c r="R164" s="3"/>
      <c r="S164" s="1"/>
      <c r="T164" s="1"/>
      <c r="U164" s="1"/>
    </row>
    <row r="165" spans="2:21" ht="15" customHeight="1" x14ac:dyDescent="0.25">
      <c r="B165" s="457" t="s">
        <v>81</v>
      </c>
      <c r="C165" s="458"/>
      <c r="D165" s="457" t="s">
        <v>186</v>
      </c>
      <c r="E165" s="459"/>
      <c r="F165" s="459"/>
      <c r="G165" s="458"/>
      <c r="H165" s="459" t="s">
        <v>81</v>
      </c>
      <c r="I165" s="458"/>
      <c r="J165" s="457" t="s">
        <v>187</v>
      </c>
      <c r="K165" s="459"/>
      <c r="L165" s="459"/>
      <c r="M165" s="459"/>
      <c r="N165" s="458"/>
      <c r="P165" s="460"/>
      <c r="Q165" s="460"/>
      <c r="R165" s="460"/>
      <c r="S165" s="460"/>
      <c r="T165" s="460"/>
      <c r="U165" s="460"/>
    </row>
    <row r="166" spans="2:21" ht="15.75" x14ac:dyDescent="0.25">
      <c r="B166" s="446" t="s">
        <v>177</v>
      </c>
      <c r="C166" s="447"/>
      <c r="D166" s="457" t="s">
        <v>178</v>
      </c>
      <c r="E166" s="459"/>
      <c r="F166" s="459"/>
      <c r="G166" s="458"/>
      <c r="H166" s="457" t="s">
        <v>177</v>
      </c>
      <c r="I166" s="458"/>
      <c r="J166" s="552" t="s">
        <v>188</v>
      </c>
      <c r="K166" s="553"/>
      <c r="L166" s="553"/>
      <c r="M166" s="553"/>
      <c r="N166" s="554"/>
      <c r="R166" s="1"/>
      <c r="S166" s="1"/>
      <c r="T166" s="1"/>
      <c r="U166" s="1"/>
    </row>
    <row r="167" spans="2:21" ht="18.75" x14ac:dyDescent="0.25">
      <c r="B167" s="442" t="s">
        <v>179</v>
      </c>
      <c r="C167" s="443"/>
      <c r="G167" s="147"/>
      <c r="H167" s="442" t="s">
        <v>179</v>
      </c>
      <c r="I167" s="443"/>
      <c r="K167" s="1"/>
      <c r="L167" s="1"/>
      <c r="M167" s="1"/>
      <c r="N167" s="6"/>
      <c r="R167" s="1"/>
      <c r="S167" s="1"/>
      <c r="T167" s="1"/>
      <c r="U167" s="1"/>
    </row>
    <row r="168" spans="2:21" ht="18.75" x14ac:dyDescent="0.25">
      <c r="B168" s="442"/>
      <c r="C168" s="443"/>
      <c r="G168" s="147"/>
      <c r="H168" s="442"/>
      <c r="I168" s="443"/>
      <c r="K168" s="1"/>
      <c r="L168" s="1"/>
      <c r="M168" s="1"/>
      <c r="N168" s="6"/>
      <c r="R168" s="1"/>
      <c r="S168" s="1"/>
      <c r="T168" s="1"/>
      <c r="U168" s="1"/>
    </row>
    <row r="169" spans="2:21" ht="18.75" x14ac:dyDescent="0.25">
      <c r="B169" s="444"/>
      <c r="C169" s="445"/>
      <c r="D169" s="11"/>
      <c r="E169" s="11"/>
      <c r="F169" s="11"/>
      <c r="G169" s="148"/>
      <c r="H169" s="444"/>
      <c r="I169" s="445"/>
      <c r="J169" s="11"/>
      <c r="K169" s="146"/>
      <c r="L169" s="19"/>
      <c r="M169" s="19"/>
      <c r="N169" s="20"/>
      <c r="Q169" s="453"/>
      <c r="R169" s="453"/>
      <c r="S169" s="453"/>
      <c r="T169" s="453"/>
      <c r="U169" s="1"/>
    </row>
    <row r="170" spans="2:21" ht="18.75" x14ac:dyDescent="0.25">
      <c r="B170" s="150"/>
      <c r="C170" s="150"/>
      <c r="G170" s="2"/>
      <c r="H170" s="150"/>
      <c r="I170" s="150"/>
      <c r="K170" s="149"/>
      <c r="L170" s="1"/>
      <c r="M170" s="1"/>
      <c r="N170" s="1"/>
      <c r="Q170" s="101"/>
      <c r="R170" s="101"/>
      <c r="S170" s="101"/>
      <c r="T170" s="101"/>
      <c r="U170" s="1"/>
    </row>
    <row r="171" spans="2:21" ht="18.75" x14ac:dyDescent="0.25">
      <c r="B171" s="454" t="s">
        <v>175</v>
      </c>
      <c r="C171" s="455"/>
      <c r="D171" s="455"/>
      <c r="E171" s="455"/>
      <c r="F171" s="455"/>
      <c r="G171" s="455"/>
      <c r="H171" s="455"/>
      <c r="I171" s="455"/>
      <c r="J171" s="455"/>
      <c r="K171" s="455"/>
      <c r="L171" s="455"/>
      <c r="M171" s="455"/>
      <c r="N171" s="456"/>
    </row>
    <row r="172" spans="2:21" x14ac:dyDescent="0.25">
      <c r="B172" s="31"/>
      <c r="N172" s="32"/>
    </row>
    <row r="173" spans="2:21" x14ac:dyDescent="0.25">
      <c r="B173" s="31"/>
      <c r="N173" s="32"/>
    </row>
    <row r="174" spans="2:21" x14ac:dyDescent="0.25">
      <c r="B174" s="31"/>
      <c r="N174" s="32"/>
    </row>
    <row r="175" spans="2:21" x14ac:dyDescent="0.25">
      <c r="B175" s="33"/>
      <c r="C175" s="11"/>
      <c r="D175" s="11"/>
      <c r="E175" s="11"/>
      <c r="F175" s="11"/>
      <c r="G175" s="11"/>
      <c r="H175" s="11"/>
      <c r="I175" s="11"/>
      <c r="J175" s="11"/>
      <c r="K175" s="11"/>
      <c r="L175" s="11"/>
      <c r="M175" s="11"/>
      <c r="N175" s="34"/>
    </row>
  </sheetData>
  <mergeCells count="121">
    <mergeCell ref="B171:N171"/>
    <mergeCell ref="K142:N142"/>
    <mergeCell ref="E118:G118"/>
    <mergeCell ref="E124:F124"/>
    <mergeCell ref="E125:G125"/>
    <mergeCell ref="E123:G123"/>
    <mergeCell ref="K118:N118"/>
    <mergeCell ref="K144:N144"/>
    <mergeCell ref="K119:N119"/>
    <mergeCell ref="K120:N120"/>
    <mergeCell ref="H165:I165"/>
    <mergeCell ref="B165:C165"/>
    <mergeCell ref="B164:C164"/>
    <mergeCell ref="D165:G165"/>
    <mergeCell ref="G136:O136"/>
    <mergeCell ref="B166:C166"/>
    <mergeCell ref="H166:I166"/>
    <mergeCell ref="G132:O132"/>
    <mergeCell ref="G133:O133"/>
    <mergeCell ref="G134:O134"/>
    <mergeCell ref="B2:N2"/>
    <mergeCell ref="B5:N5"/>
    <mergeCell ref="B4:N4"/>
    <mergeCell ref="B3:N3"/>
    <mergeCell ref="B47:N53"/>
    <mergeCell ref="B46:N46"/>
    <mergeCell ref="B20:D20"/>
    <mergeCell ref="E20:H20"/>
    <mergeCell ref="I20:K20"/>
    <mergeCell ref="L20:N20"/>
    <mergeCell ref="B6:N6"/>
    <mergeCell ref="E19:H19"/>
    <mergeCell ref="I19:K19"/>
    <mergeCell ref="B19:D19"/>
    <mergeCell ref="B16:N16"/>
    <mergeCell ref="B17:D17"/>
    <mergeCell ref="E17:H17"/>
    <mergeCell ref="I17:K17"/>
    <mergeCell ref="L17:N17"/>
    <mergeCell ref="E18:H18"/>
    <mergeCell ref="I18:K18"/>
    <mergeCell ref="L18:N18"/>
    <mergeCell ref="L19:N19"/>
    <mergeCell ref="B21:D21"/>
    <mergeCell ref="Q169:T169"/>
    <mergeCell ref="D141:L141"/>
    <mergeCell ref="H113:H114"/>
    <mergeCell ref="I113:J114"/>
    <mergeCell ref="C114:F114"/>
    <mergeCell ref="L91:N91"/>
    <mergeCell ref="K145:N145"/>
    <mergeCell ref="G138:O138"/>
    <mergeCell ref="B167:C169"/>
    <mergeCell ref="H167:I169"/>
    <mergeCell ref="B163:G163"/>
    <mergeCell ref="K143:N143"/>
    <mergeCell ref="G135:O135"/>
    <mergeCell ref="G137:O137"/>
    <mergeCell ref="B139:O139"/>
    <mergeCell ref="J166:N166"/>
    <mergeCell ref="D166:G166"/>
    <mergeCell ref="J165:N165"/>
    <mergeCell ref="G131:O131"/>
    <mergeCell ref="B111:N111"/>
    <mergeCell ref="H91:K91"/>
    <mergeCell ref="K93:N93"/>
    <mergeCell ref="G128:O128"/>
    <mergeCell ref="H164:I164"/>
    <mergeCell ref="E21:H21"/>
    <mergeCell ref="I21:K21"/>
    <mergeCell ref="L21:N21"/>
    <mergeCell ref="B18:D18"/>
    <mergeCell ref="P165:U165"/>
    <mergeCell ref="B89:D89"/>
    <mergeCell ref="E89:F89"/>
    <mergeCell ref="H89:K89"/>
    <mergeCell ref="L89:N89"/>
    <mergeCell ref="B85:N85"/>
    <mergeCell ref="B77:N79"/>
    <mergeCell ref="E90:F90"/>
    <mergeCell ref="H90:K90"/>
    <mergeCell ref="L90:N90"/>
    <mergeCell ref="K109:N109"/>
    <mergeCell ref="K96:N96"/>
    <mergeCell ref="K97:N97"/>
    <mergeCell ref="K99:N99"/>
    <mergeCell ref="K95:M95"/>
    <mergeCell ref="K102:N102"/>
    <mergeCell ref="B65:N65"/>
    <mergeCell ref="B66:N73"/>
    <mergeCell ref="B22:D22"/>
    <mergeCell ref="G129:O129"/>
    <mergeCell ref="K105:N105"/>
    <mergeCell ref="K94:N94"/>
    <mergeCell ref="K103:N103"/>
    <mergeCell ref="K107:N107"/>
    <mergeCell ref="J164:N164"/>
    <mergeCell ref="C113:F113"/>
    <mergeCell ref="G113:G114"/>
    <mergeCell ref="B88:D88"/>
    <mergeCell ref="E88:F88"/>
    <mergeCell ref="H88:K88"/>
    <mergeCell ref="L88:N88"/>
    <mergeCell ref="B90:D90"/>
    <mergeCell ref="J117:N117"/>
    <mergeCell ref="D164:G164"/>
    <mergeCell ref="K121:N121"/>
    <mergeCell ref="H163:N163"/>
    <mergeCell ref="J123:N125"/>
    <mergeCell ref="E22:H22"/>
    <mergeCell ref="I22:K22"/>
    <mergeCell ref="L22:N22"/>
    <mergeCell ref="E86:F86"/>
    <mergeCell ref="H86:K86"/>
    <mergeCell ref="L86:N86"/>
    <mergeCell ref="B76:N76"/>
    <mergeCell ref="E87:F87"/>
    <mergeCell ref="H87:K87"/>
    <mergeCell ref="L87:N87"/>
    <mergeCell ref="B86:D86"/>
    <mergeCell ref="B87:D87"/>
  </mergeCells>
  <pageMargins left="1" right="0.4" top="0.17" bottom="0.27" header="0.18" footer="0.21"/>
  <pageSetup paperSize="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4</xdr:col>
                    <xdr:colOff>66675</xdr:colOff>
                    <xdr:row>7</xdr:row>
                    <xdr:rowOff>190500</xdr:rowOff>
                  </from>
                  <to>
                    <xdr:col>4</xdr:col>
                    <xdr:colOff>371475</xdr:colOff>
                    <xdr:row>9</xdr:row>
                    <xdr:rowOff>19050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1</xdr:col>
                    <xdr:colOff>66675</xdr:colOff>
                    <xdr:row>7</xdr:row>
                    <xdr:rowOff>190500</xdr:rowOff>
                  </from>
                  <to>
                    <xdr:col>1</xdr:col>
                    <xdr:colOff>371475</xdr:colOff>
                    <xdr:row>9</xdr:row>
                    <xdr:rowOff>19050</xdr:rowOff>
                  </to>
                </anchor>
              </controlPr>
            </control>
          </mc:Choice>
        </mc:AlternateContent>
        <mc:AlternateContent xmlns:mc="http://schemas.openxmlformats.org/markup-compatibility/2006">
          <mc:Choice Requires="x14">
            <control shapeId="2051" r:id="rId6" name="Check Box 3">
              <controlPr defaultSize="0" autoFill="0" autoLine="0" autoPict="0">
                <anchor moveWithCells="1">
                  <from>
                    <xdr:col>8</xdr:col>
                    <xdr:colOff>66675</xdr:colOff>
                    <xdr:row>7</xdr:row>
                    <xdr:rowOff>190500</xdr:rowOff>
                  </from>
                  <to>
                    <xdr:col>8</xdr:col>
                    <xdr:colOff>371475</xdr:colOff>
                    <xdr:row>9</xdr:row>
                    <xdr:rowOff>19050</xdr:rowOff>
                  </to>
                </anchor>
              </controlPr>
            </control>
          </mc:Choice>
        </mc:AlternateContent>
        <mc:AlternateContent xmlns:mc="http://schemas.openxmlformats.org/markup-compatibility/2006">
          <mc:Choice Requires="x14">
            <control shapeId="2052" r:id="rId7" name="Check Box 4">
              <controlPr defaultSize="0" autoFill="0" autoLine="0" autoPict="0">
                <anchor moveWithCells="1">
                  <from>
                    <xdr:col>8</xdr:col>
                    <xdr:colOff>66675</xdr:colOff>
                    <xdr:row>9</xdr:row>
                    <xdr:rowOff>0</xdr:rowOff>
                  </from>
                  <to>
                    <xdr:col>8</xdr:col>
                    <xdr:colOff>371475</xdr:colOff>
                    <xdr:row>10</xdr:row>
                    <xdr:rowOff>0</xdr:rowOff>
                  </to>
                </anchor>
              </controlPr>
            </control>
          </mc:Choice>
        </mc:AlternateContent>
        <mc:AlternateContent xmlns:mc="http://schemas.openxmlformats.org/markup-compatibility/2006">
          <mc:Choice Requires="x14">
            <control shapeId="2053" r:id="rId8" name="Check Box 5">
              <controlPr defaultSize="0" autoFill="0" autoLine="0" autoPict="0">
                <anchor moveWithCells="1">
                  <from>
                    <xdr:col>11</xdr:col>
                    <xdr:colOff>66675</xdr:colOff>
                    <xdr:row>7</xdr:row>
                    <xdr:rowOff>190500</xdr:rowOff>
                  </from>
                  <to>
                    <xdr:col>11</xdr:col>
                    <xdr:colOff>371475</xdr:colOff>
                    <xdr:row>9</xdr:row>
                    <xdr:rowOff>19050</xdr:rowOff>
                  </to>
                </anchor>
              </controlPr>
            </control>
          </mc:Choice>
        </mc:AlternateContent>
        <mc:AlternateContent xmlns:mc="http://schemas.openxmlformats.org/markup-compatibility/2006">
          <mc:Choice Requires="x14">
            <control shapeId="2054" r:id="rId9" name="Check Box 6">
              <controlPr defaultSize="0" autoFill="0" autoLine="0" autoPict="0">
                <anchor moveWithCells="1">
                  <from>
                    <xdr:col>11</xdr:col>
                    <xdr:colOff>66675</xdr:colOff>
                    <xdr:row>9</xdr:row>
                    <xdr:rowOff>0</xdr:rowOff>
                  </from>
                  <to>
                    <xdr:col>11</xdr:col>
                    <xdr:colOff>371475</xdr:colOff>
                    <xdr:row>10</xdr:row>
                    <xdr:rowOff>0</xdr:rowOff>
                  </to>
                </anchor>
              </controlPr>
            </control>
          </mc:Choice>
        </mc:AlternateContent>
        <mc:AlternateContent xmlns:mc="http://schemas.openxmlformats.org/markup-compatibility/2006">
          <mc:Choice Requires="x14">
            <control shapeId="2055" r:id="rId10" name="Check Box 7">
              <controlPr defaultSize="0" autoFill="0" autoLine="0" autoPict="0">
                <anchor moveWithCells="1">
                  <from>
                    <xdr:col>1</xdr:col>
                    <xdr:colOff>66675</xdr:colOff>
                    <xdr:row>9</xdr:row>
                    <xdr:rowOff>0</xdr:rowOff>
                  </from>
                  <to>
                    <xdr:col>1</xdr:col>
                    <xdr:colOff>371475</xdr:colOff>
                    <xdr:row>10</xdr:row>
                    <xdr:rowOff>0</xdr:rowOff>
                  </to>
                </anchor>
              </controlPr>
            </control>
          </mc:Choice>
        </mc:AlternateContent>
        <mc:AlternateContent xmlns:mc="http://schemas.openxmlformats.org/markup-compatibility/2006">
          <mc:Choice Requires="x14">
            <control shapeId="2056" r:id="rId11" name="Check Box 8">
              <controlPr defaultSize="0" autoFill="0" autoLine="0" autoPict="0">
                <anchor moveWithCells="1">
                  <from>
                    <xdr:col>4</xdr:col>
                    <xdr:colOff>66675</xdr:colOff>
                    <xdr:row>28</xdr:row>
                    <xdr:rowOff>0</xdr:rowOff>
                  </from>
                  <to>
                    <xdr:col>4</xdr:col>
                    <xdr:colOff>371475</xdr:colOff>
                    <xdr:row>29</xdr:row>
                    <xdr:rowOff>0</xdr:rowOff>
                  </to>
                </anchor>
              </controlPr>
            </control>
          </mc:Choice>
        </mc:AlternateContent>
        <mc:AlternateContent xmlns:mc="http://schemas.openxmlformats.org/markup-compatibility/2006">
          <mc:Choice Requires="x14">
            <control shapeId="2057" r:id="rId12" name="Check Box 9">
              <controlPr defaultSize="0" autoFill="0" autoLine="0" autoPict="0">
                <anchor moveWithCells="1">
                  <from>
                    <xdr:col>4</xdr:col>
                    <xdr:colOff>66675</xdr:colOff>
                    <xdr:row>29</xdr:row>
                    <xdr:rowOff>0</xdr:rowOff>
                  </from>
                  <to>
                    <xdr:col>4</xdr:col>
                    <xdr:colOff>371475</xdr:colOff>
                    <xdr:row>29</xdr:row>
                    <xdr:rowOff>190500</xdr:rowOff>
                  </to>
                </anchor>
              </controlPr>
            </control>
          </mc:Choice>
        </mc:AlternateContent>
        <mc:AlternateContent xmlns:mc="http://schemas.openxmlformats.org/markup-compatibility/2006">
          <mc:Choice Requires="x14">
            <control shapeId="2058" r:id="rId13" name="Check Box 10">
              <controlPr defaultSize="0" autoFill="0" autoLine="0" autoPict="0">
                <anchor moveWithCells="1">
                  <from>
                    <xdr:col>6</xdr:col>
                    <xdr:colOff>66675</xdr:colOff>
                    <xdr:row>35</xdr:row>
                    <xdr:rowOff>0</xdr:rowOff>
                  </from>
                  <to>
                    <xdr:col>6</xdr:col>
                    <xdr:colOff>371475</xdr:colOff>
                    <xdr:row>36</xdr:row>
                    <xdr:rowOff>0</xdr:rowOff>
                  </to>
                </anchor>
              </controlPr>
            </control>
          </mc:Choice>
        </mc:AlternateContent>
        <mc:AlternateContent xmlns:mc="http://schemas.openxmlformats.org/markup-compatibility/2006">
          <mc:Choice Requires="x14">
            <control shapeId="2059" r:id="rId14" name="Check Box 11">
              <controlPr defaultSize="0" autoFill="0" autoLine="0" autoPict="0">
                <anchor moveWithCells="1">
                  <from>
                    <xdr:col>9</xdr:col>
                    <xdr:colOff>66675</xdr:colOff>
                    <xdr:row>35</xdr:row>
                    <xdr:rowOff>0</xdr:rowOff>
                  </from>
                  <to>
                    <xdr:col>9</xdr:col>
                    <xdr:colOff>371475</xdr:colOff>
                    <xdr:row>36</xdr:row>
                    <xdr:rowOff>0</xdr:rowOff>
                  </to>
                </anchor>
              </controlPr>
            </control>
          </mc:Choice>
        </mc:AlternateContent>
        <mc:AlternateContent xmlns:mc="http://schemas.openxmlformats.org/markup-compatibility/2006">
          <mc:Choice Requires="x14">
            <control shapeId="2060" r:id="rId15" name="Check Box 12">
              <controlPr defaultSize="0" autoFill="0" autoLine="0" autoPict="0">
                <anchor moveWithCells="1">
                  <from>
                    <xdr:col>6</xdr:col>
                    <xdr:colOff>66675</xdr:colOff>
                    <xdr:row>37</xdr:row>
                    <xdr:rowOff>0</xdr:rowOff>
                  </from>
                  <to>
                    <xdr:col>6</xdr:col>
                    <xdr:colOff>371475</xdr:colOff>
                    <xdr:row>38</xdr:row>
                    <xdr:rowOff>0</xdr:rowOff>
                  </to>
                </anchor>
              </controlPr>
            </control>
          </mc:Choice>
        </mc:AlternateContent>
        <mc:AlternateContent xmlns:mc="http://schemas.openxmlformats.org/markup-compatibility/2006">
          <mc:Choice Requires="x14">
            <control shapeId="2061" r:id="rId16" name="Check Box 13">
              <controlPr defaultSize="0" autoFill="0" autoLine="0" autoPict="0">
                <anchor moveWithCells="1">
                  <from>
                    <xdr:col>10</xdr:col>
                    <xdr:colOff>66675</xdr:colOff>
                    <xdr:row>37</xdr:row>
                    <xdr:rowOff>0</xdr:rowOff>
                  </from>
                  <to>
                    <xdr:col>10</xdr:col>
                    <xdr:colOff>371475</xdr:colOff>
                    <xdr:row>38</xdr:row>
                    <xdr:rowOff>0</xdr:rowOff>
                  </to>
                </anchor>
              </controlPr>
            </control>
          </mc:Choice>
        </mc:AlternateContent>
        <mc:AlternateContent xmlns:mc="http://schemas.openxmlformats.org/markup-compatibility/2006">
          <mc:Choice Requires="x14">
            <control shapeId="2062" r:id="rId17" name="Check Box 14">
              <controlPr defaultSize="0" autoFill="0" autoLine="0" autoPict="0">
                <anchor moveWithCells="1">
                  <from>
                    <xdr:col>6</xdr:col>
                    <xdr:colOff>66675</xdr:colOff>
                    <xdr:row>39</xdr:row>
                    <xdr:rowOff>0</xdr:rowOff>
                  </from>
                  <to>
                    <xdr:col>6</xdr:col>
                    <xdr:colOff>371475</xdr:colOff>
                    <xdr:row>40</xdr:row>
                    <xdr:rowOff>0</xdr:rowOff>
                  </to>
                </anchor>
              </controlPr>
            </control>
          </mc:Choice>
        </mc:AlternateContent>
        <mc:AlternateContent xmlns:mc="http://schemas.openxmlformats.org/markup-compatibility/2006">
          <mc:Choice Requires="x14">
            <control shapeId="2063" r:id="rId18" name="Check Box 15">
              <controlPr defaultSize="0" autoFill="0" autoLine="0" autoPict="0">
                <anchor moveWithCells="1">
                  <from>
                    <xdr:col>6</xdr:col>
                    <xdr:colOff>66675</xdr:colOff>
                    <xdr:row>40</xdr:row>
                    <xdr:rowOff>0</xdr:rowOff>
                  </from>
                  <to>
                    <xdr:col>6</xdr:col>
                    <xdr:colOff>371475</xdr:colOff>
                    <xdr:row>41</xdr:row>
                    <xdr:rowOff>0</xdr:rowOff>
                  </to>
                </anchor>
              </controlPr>
            </control>
          </mc:Choice>
        </mc:AlternateContent>
        <mc:AlternateContent xmlns:mc="http://schemas.openxmlformats.org/markup-compatibility/2006">
          <mc:Choice Requires="x14">
            <control shapeId="2064" r:id="rId19" name="Check Box 16">
              <controlPr defaultSize="0" autoFill="0" autoLine="0" autoPict="0">
                <anchor moveWithCells="1">
                  <from>
                    <xdr:col>6</xdr:col>
                    <xdr:colOff>66675</xdr:colOff>
                    <xdr:row>42</xdr:row>
                    <xdr:rowOff>0</xdr:rowOff>
                  </from>
                  <to>
                    <xdr:col>6</xdr:col>
                    <xdr:colOff>371475</xdr:colOff>
                    <xdr:row>43</xdr:row>
                    <xdr:rowOff>0</xdr:rowOff>
                  </to>
                </anchor>
              </controlPr>
            </control>
          </mc:Choice>
        </mc:AlternateContent>
        <mc:AlternateContent xmlns:mc="http://schemas.openxmlformats.org/markup-compatibility/2006">
          <mc:Choice Requires="x14">
            <control shapeId="2065" r:id="rId20" name="Check Box 17">
              <controlPr defaultSize="0" autoFill="0" autoLine="0" autoPict="0">
                <anchor moveWithCells="1">
                  <from>
                    <xdr:col>6</xdr:col>
                    <xdr:colOff>66675</xdr:colOff>
                    <xdr:row>43</xdr:row>
                    <xdr:rowOff>0</xdr:rowOff>
                  </from>
                  <to>
                    <xdr:col>6</xdr:col>
                    <xdr:colOff>371475</xdr:colOff>
                    <xdr:row>44</xdr:row>
                    <xdr:rowOff>0</xdr:rowOff>
                  </to>
                </anchor>
              </controlPr>
            </control>
          </mc:Choice>
        </mc:AlternateContent>
        <mc:AlternateContent xmlns:mc="http://schemas.openxmlformats.org/markup-compatibility/2006">
          <mc:Choice Requires="x14">
            <control shapeId="2066" r:id="rId21" name="Check Box 18">
              <controlPr defaultSize="0" autoFill="0" autoLine="0" autoPict="0">
                <anchor moveWithCells="1">
                  <from>
                    <xdr:col>6</xdr:col>
                    <xdr:colOff>66675</xdr:colOff>
                    <xdr:row>44</xdr:row>
                    <xdr:rowOff>0</xdr:rowOff>
                  </from>
                  <to>
                    <xdr:col>6</xdr:col>
                    <xdr:colOff>371475</xdr:colOff>
                    <xdr:row>45</xdr:row>
                    <xdr:rowOff>0</xdr:rowOff>
                  </to>
                </anchor>
              </controlPr>
            </control>
          </mc:Choice>
        </mc:AlternateContent>
        <mc:AlternateContent xmlns:mc="http://schemas.openxmlformats.org/markup-compatibility/2006">
          <mc:Choice Requires="x14">
            <control shapeId="2072" r:id="rId22" name="Check Box 24">
              <controlPr defaultSize="0" autoFill="0" autoLine="0" autoPict="0">
                <anchor moveWithCells="1">
                  <from>
                    <xdr:col>5</xdr:col>
                    <xdr:colOff>66675</xdr:colOff>
                    <xdr:row>54</xdr:row>
                    <xdr:rowOff>190500</xdr:rowOff>
                  </from>
                  <to>
                    <xdr:col>5</xdr:col>
                    <xdr:colOff>295275</xdr:colOff>
                    <xdr:row>55</xdr:row>
                    <xdr:rowOff>161925</xdr:rowOff>
                  </to>
                </anchor>
              </controlPr>
            </control>
          </mc:Choice>
        </mc:AlternateContent>
        <mc:AlternateContent xmlns:mc="http://schemas.openxmlformats.org/markup-compatibility/2006">
          <mc:Choice Requires="x14">
            <control shapeId="2073" r:id="rId23" name="Check Box 25">
              <controlPr defaultSize="0" autoFill="0" autoLine="0" autoPict="0">
                <anchor moveWithCells="1">
                  <from>
                    <xdr:col>8</xdr:col>
                    <xdr:colOff>66675</xdr:colOff>
                    <xdr:row>54</xdr:row>
                    <xdr:rowOff>190500</xdr:rowOff>
                  </from>
                  <to>
                    <xdr:col>8</xdr:col>
                    <xdr:colOff>295275</xdr:colOff>
                    <xdr:row>55</xdr:row>
                    <xdr:rowOff>161925</xdr:rowOff>
                  </to>
                </anchor>
              </controlPr>
            </control>
          </mc:Choice>
        </mc:AlternateContent>
        <mc:AlternateContent xmlns:mc="http://schemas.openxmlformats.org/markup-compatibility/2006">
          <mc:Choice Requires="x14">
            <control shapeId="2076" r:id="rId24" name="Check Box 28">
              <controlPr defaultSize="0" autoFill="0" autoLine="0" autoPict="0">
                <anchor moveWithCells="1">
                  <from>
                    <xdr:col>5</xdr:col>
                    <xdr:colOff>66675</xdr:colOff>
                    <xdr:row>57</xdr:row>
                    <xdr:rowOff>0</xdr:rowOff>
                  </from>
                  <to>
                    <xdr:col>5</xdr:col>
                    <xdr:colOff>295275</xdr:colOff>
                    <xdr:row>57</xdr:row>
                    <xdr:rowOff>180975</xdr:rowOff>
                  </to>
                </anchor>
              </controlPr>
            </control>
          </mc:Choice>
        </mc:AlternateContent>
        <mc:AlternateContent xmlns:mc="http://schemas.openxmlformats.org/markup-compatibility/2006">
          <mc:Choice Requires="x14">
            <control shapeId="2077" r:id="rId25" name="Check Box 29">
              <controlPr defaultSize="0" autoFill="0" autoLine="0" autoPict="0">
                <anchor moveWithCells="1">
                  <from>
                    <xdr:col>9</xdr:col>
                    <xdr:colOff>66675</xdr:colOff>
                    <xdr:row>57</xdr:row>
                    <xdr:rowOff>0</xdr:rowOff>
                  </from>
                  <to>
                    <xdr:col>9</xdr:col>
                    <xdr:colOff>295275</xdr:colOff>
                    <xdr:row>57</xdr:row>
                    <xdr:rowOff>180975</xdr:rowOff>
                  </to>
                </anchor>
              </controlPr>
            </control>
          </mc:Choice>
        </mc:AlternateContent>
        <mc:AlternateContent xmlns:mc="http://schemas.openxmlformats.org/markup-compatibility/2006">
          <mc:Choice Requires="x14">
            <control shapeId="2078" r:id="rId26" name="Check Box 30">
              <controlPr defaultSize="0" autoFill="0" autoLine="0" autoPict="0">
                <anchor moveWithCells="1">
                  <from>
                    <xdr:col>5</xdr:col>
                    <xdr:colOff>66675</xdr:colOff>
                    <xdr:row>59</xdr:row>
                    <xdr:rowOff>0</xdr:rowOff>
                  </from>
                  <to>
                    <xdr:col>5</xdr:col>
                    <xdr:colOff>295275</xdr:colOff>
                    <xdr:row>59</xdr:row>
                    <xdr:rowOff>180975</xdr:rowOff>
                  </to>
                </anchor>
              </controlPr>
            </control>
          </mc:Choice>
        </mc:AlternateContent>
        <mc:AlternateContent xmlns:mc="http://schemas.openxmlformats.org/markup-compatibility/2006">
          <mc:Choice Requires="x14">
            <control shapeId="2079" r:id="rId27" name="Check Box 31">
              <controlPr defaultSize="0" autoFill="0" autoLine="0" autoPict="0">
                <anchor moveWithCells="1">
                  <from>
                    <xdr:col>9</xdr:col>
                    <xdr:colOff>66675</xdr:colOff>
                    <xdr:row>59</xdr:row>
                    <xdr:rowOff>0</xdr:rowOff>
                  </from>
                  <to>
                    <xdr:col>9</xdr:col>
                    <xdr:colOff>295275</xdr:colOff>
                    <xdr:row>59</xdr:row>
                    <xdr:rowOff>180975</xdr:rowOff>
                  </to>
                </anchor>
              </controlPr>
            </control>
          </mc:Choice>
        </mc:AlternateContent>
        <mc:AlternateContent xmlns:mc="http://schemas.openxmlformats.org/markup-compatibility/2006">
          <mc:Choice Requires="x14">
            <control shapeId="2080" r:id="rId28" name="Check Box 32">
              <controlPr defaultSize="0" autoFill="0" autoLine="0" autoPict="0">
                <anchor moveWithCells="1">
                  <from>
                    <xdr:col>5</xdr:col>
                    <xdr:colOff>66675</xdr:colOff>
                    <xdr:row>61</xdr:row>
                    <xdr:rowOff>0</xdr:rowOff>
                  </from>
                  <to>
                    <xdr:col>5</xdr:col>
                    <xdr:colOff>295275</xdr:colOff>
                    <xdr:row>61</xdr:row>
                    <xdr:rowOff>180975</xdr:rowOff>
                  </to>
                </anchor>
              </controlPr>
            </control>
          </mc:Choice>
        </mc:AlternateContent>
        <mc:AlternateContent xmlns:mc="http://schemas.openxmlformats.org/markup-compatibility/2006">
          <mc:Choice Requires="x14">
            <control shapeId="2081" r:id="rId29" name="Check Box 33">
              <controlPr defaultSize="0" autoFill="0" autoLine="0" autoPict="0">
                <anchor moveWithCells="1">
                  <from>
                    <xdr:col>5</xdr:col>
                    <xdr:colOff>66675</xdr:colOff>
                    <xdr:row>61</xdr:row>
                    <xdr:rowOff>0</xdr:rowOff>
                  </from>
                  <to>
                    <xdr:col>5</xdr:col>
                    <xdr:colOff>295275</xdr:colOff>
                    <xdr:row>61</xdr:row>
                    <xdr:rowOff>180975</xdr:rowOff>
                  </to>
                </anchor>
              </controlPr>
            </control>
          </mc:Choice>
        </mc:AlternateContent>
        <mc:AlternateContent xmlns:mc="http://schemas.openxmlformats.org/markup-compatibility/2006">
          <mc:Choice Requires="x14">
            <control shapeId="2082" r:id="rId30" name="Check Box 34">
              <controlPr defaultSize="0" autoFill="0" autoLine="0" autoPict="0">
                <anchor moveWithCells="1">
                  <from>
                    <xdr:col>5</xdr:col>
                    <xdr:colOff>66675</xdr:colOff>
                    <xdr:row>61</xdr:row>
                    <xdr:rowOff>0</xdr:rowOff>
                  </from>
                  <to>
                    <xdr:col>5</xdr:col>
                    <xdr:colOff>295275</xdr:colOff>
                    <xdr:row>61</xdr:row>
                    <xdr:rowOff>180975</xdr:rowOff>
                  </to>
                </anchor>
              </controlPr>
            </control>
          </mc:Choice>
        </mc:AlternateContent>
        <mc:AlternateContent xmlns:mc="http://schemas.openxmlformats.org/markup-compatibility/2006">
          <mc:Choice Requires="x14">
            <control shapeId="2083" r:id="rId31" name="Check Box 35">
              <controlPr defaultSize="0" autoFill="0" autoLine="0" autoPict="0">
                <anchor moveWithCells="1">
                  <from>
                    <xdr:col>5</xdr:col>
                    <xdr:colOff>66675</xdr:colOff>
                    <xdr:row>61</xdr:row>
                    <xdr:rowOff>0</xdr:rowOff>
                  </from>
                  <to>
                    <xdr:col>5</xdr:col>
                    <xdr:colOff>295275</xdr:colOff>
                    <xdr:row>61</xdr:row>
                    <xdr:rowOff>180975</xdr:rowOff>
                  </to>
                </anchor>
              </controlPr>
            </control>
          </mc:Choice>
        </mc:AlternateContent>
        <mc:AlternateContent xmlns:mc="http://schemas.openxmlformats.org/markup-compatibility/2006">
          <mc:Choice Requires="x14">
            <control shapeId="2084" r:id="rId32" name="Check Box 36">
              <controlPr defaultSize="0" autoFill="0" autoLine="0" autoPict="0">
                <anchor moveWithCells="1">
                  <from>
                    <xdr:col>5</xdr:col>
                    <xdr:colOff>66675</xdr:colOff>
                    <xdr:row>62</xdr:row>
                    <xdr:rowOff>0</xdr:rowOff>
                  </from>
                  <to>
                    <xdr:col>5</xdr:col>
                    <xdr:colOff>295275</xdr:colOff>
                    <xdr:row>62</xdr:row>
                    <xdr:rowOff>180975</xdr:rowOff>
                  </to>
                </anchor>
              </controlPr>
            </control>
          </mc:Choice>
        </mc:AlternateContent>
        <mc:AlternateContent xmlns:mc="http://schemas.openxmlformats.org/markup-compatibility/2006">
          <mc:Choice Requires="x14">
            <control shapeId="2085" r:id="rId33" name="Check Box 37">
              <controlPr defaultSize="0" autoFill="0" autoLine="0" autoPict="0">
                <anchor moveWithCells="1">
                  <from>
                    <xdr:col>5</xdr:col>
                    <xdr:colOff>66675</xdr:colOff>
                    <xdr:row>63</xdr:row>
                    <xdr:rowOff>0</xdr:rowOff>
                  </from>
                  <to>
                    <xdr:col>5</xdr:col>
                    <xdr:colOff>295275</xdr:colOff>
                    <xdr:row>63</xdr:row>
                    <xdr:rowOff>180975</xdr:rowOff>
                  </to>
                </anchor>
              </controlPr>
            </control>
          </mc:Choice>
        </mc:AlternateContent>
      </controls>
    </mc:Choice>
  </mc:AlternateConten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2"/>
  <sheetViews>
    <sheetView topLeftCell="A19" workbookViewId="0">
      <selection activeCell="G37" sqref="G37"/>
    </sheetView>
  </sheetViews>
  <sheetFormatPr defaultRowHeight="15" x14ac:dyDescent="0.25"/>
  <cols>
    <col min="3" max="3" width="14" customWidth="1"/>
    <col min="6" max="6" width="14.7109375" customWidth="1"/>
    <col min="7" max="7" width="11.42578125" customWidth="1"/>
  </cols>
  <sheetData>
    <row r="1" spans="1:14" ht="15.75" x14ac:dyDescent="0.25">
      <c r="A1" s="626" t="s">
        <v>135</v>
      </c>
      <c r="B1" s="626"/>
      <c r="C1" s="626"/>
      <c r="D1" s="626"/>
      <c r="E1" s="626"/>
      <c r="F1" s="626"/>
    </row>
    <row r="2" spans="1:14" ht="18" x14ac:dyDescent="0.25">
      <c r="A2" s="627" t="s">
        <v>136</v>
      </c>
      <c r="B2" s="627"/>
      <c r="C2" s="627"/>
      <c r="D2" s="627"/>
      <c r="E2" s="627"/>
      <c r="F2" s="627"/>
      <c r="I2" s="621" t="s">
        <v>137</v>
      </c>
      <c r="J2" s="621"/>
      <c r="K2" s="621"/>
      <c r="L2" s="621"/>
      <c r="M2" s="621"/>
      <c r="N2" s="621"/>
    </row>
    <row r="3" spans="1:14" x14ac:dyDescent="0.25">
      <c r="A3" s="621" t="s">
        <v>112</v>
      </c>
      <c r="B3" s="621"/>
      <c r="C3" s="621"/>
      <c r="D3" s="621"/>
      <c r="E3" s="621"/>
      <c r="F3" s="621"/>
      <c r="I3" s="618" t="s">
        <v>34</v>
      </c>
      <c r="J3" s="618"/>
      <c r="K3" s="618"/>
      <c r="L3" s="618"/>
      <c r="M3" s="618"/>
      <c r="N3" s="618"/>
    </row>
    <row r="4" spans="1:14" x14ac:dyDescent="0.25">
      <c r="A4" s="628" t="s">
        <v>113</v>
      </c>
      <c r="B4" s="624"/>
      <c r="C4" s="624"/>
      <c r="D4" s="624"/>
      <c r="E4" s="624"/>
      <c r="F4" s="624"/>
      <c r="I4" s="628" t="s">
        <v>138</v>
      </c>
      <c r="J4" s="628"/>
      <c r="K4" s="628"/>
      <c r="L4" s="628"/>
      <c r="M4" s="628"/>
      <c r="N4" s="628"/>
    </row>
    <row r="5" spans="1:14" x14ac:dyDescent="0.25">
      <c r="A5" s="102" t="s">
        <v>108</v>
      </c>
      <c r="B5" s="103"/>
      <c r="C5" s="126">
        <v>0</v>
      </c>
      <c r="D5" s="102" t="s">
        <v>115</v>
      </c>
      <c r="E5" s="103"/>
      <c r="F5" s="104" t="s">
        <v>114</v>
      </c>
      <c r="I5" s="127" t="s">
        <v>139</v>
      </c>
      <c r="J5" s="128"/>
      <c r="K5" s="128"/>
      <c r="L5" s="128"/>
      <c r="M5" s="129"/>
      <c r="N5" s="130"/>
    </row>
    <row r="6" spans="1:14" x14ac:dyDescent="0.25">
      <c r="A6" s="38" t="s">
        <v>109</v>
      </c>
      <c r="C6" s="105">
        <v>5000000</v>
      </c>
      <c r="D6" s="106" t="s">
        <v>116</v>
      </c>
      <c r="E6" s="107"/>
      <c r="F6" s="105">
        <v>500000</v>
      </c>
      <c r="I6" s="38" t="s">
        <v>140</v>
      </c>
      <c r="M6" s="131">
        <f>C15/F12*100</f>
        <v>8400</v>
      </c>
      <c r="N6" s="39" t="s">
        <v>2</v>
      </c>
    </row>
    <row r="7" spans="1:14" x14ac:dyDescent="0.25">
      <c r="A7" s="38" t="s">
        <v>117</v>
      </c>
      <c r="C7" s="105">
        <v>25000000</v>
      </c>
      <c r="D7" s="106" t="s">
        <v>118</v>
      </c>
      <c r="E7" s="107"/>
      <c r="F7" s="105">
        <v>0</v>
      </c>
      <c r="I7" s="38" t="s">
        <v>141</v>
      </c>
      <c r="M7" s="132">
        <f>(C15-S10)/F12*100</f>
        <v>8400</v>
      </c>
      <c r="N7" s="39" t="s">
        <v>2</v>
      </c>
    </row>
    <row r="8" spans="1:14" x14ac:dyDescent="0.25">
      <c r="A8" s="38" t="s">
        <v>119</v>
      </c>
      <c r="C8" s="105">
        <v>2000000</v>
      </c>
      <c r="D8" s="106" t="s">
        <v>120</v>
      </c>
      <c r="E8" s="107"/>
      <c r="F8" s="105">
        <v>0</v>
      </c>
      <c r="I8" s="114" t="s">
        <v>142</v>
      </c>
      <c r="J8" s="115"/>
      <c r="K8" s="115"/>
      <c r="L8" s="115"/>
      <c r="M8" s="38"/>
      <c r="N8" s="39"/>
    </row>
    <row r="9" spans="1:14" x14ac:dyDescent="0.25">
      <c r="A9" s="38" t="s">
        <v>110</v>
      </c>
      <c r="C9" s="105"/>
      <c r="D9" s="106" t="s">
        <v>121</v>
      </c>
      <c r="E9" s="107"/>
      <c r="F9" s="105">
        <v>0</v>
      </c>
      <c r="I9" s="38" t="s">
        <v>143</v>
      </c>
      <c r="M9" s="133">
        <f>F17/F24*100</f>
        <v>0.28469808405066932</v>
      </c>
      <c r="N9" s="39" t="s">
        <v>2</v>
      </c>
    </row>
    <row r="10" spans="1:14" x14ac:dyDescent="0.25">
      <c r="A10" s="38" t="s">
        <v>122</v>
      </c>
      <c r="C10" s="105">
        <v>0</v>
      </c>
      <c r="D10" s="106" t="s">
        <v>123</v>
      </c>
      <c r="E10" s="107"/>
      <c r="F10" s="105">
        <v>0</v>
      </c>
      <c r="I10" s="38" t="s">
        <v>144</v>
      </c>
      <c r="M10" s="133">
        <f>F17/F26*100</f>
        <v>0.28388985507246378</v>
      </c>
      <c r="N10" s="39" t="s">
        <v>2</v>
      </c>
    </row>
    <row r="11" spans="1:14" x14ac:dyDescent="0.25">
      <c r="A11" s="38" t="s">
        <v>124</v>
      </c>
      <c r="C11" s="105">
        <v>0</v>
      </c>
      <c r="D11" s="106"/>
      <c r="E11" s="107"/>
      <c r="F11" s="105"/>
      <c r="I11" s="38" t="s">
        <v>145</v>
      </c>
      <c r="M11" s="134" t="e">
        <f>-F38/F39</f>
        <v>#DIV/0!</v>
      </c>
      <c r="N11" s="39" t="s">
        <v>146</v>
      </c>
    </row>
    <row r="12" spans="1:14" x14ac:dyDescent="0.25">
      <c r="A12" s="38" t="s">
        <v>125</v>
      </c>
      <c r="C12" s="105">
        <v>10000000</v>
      </c>
      <c r="D12" s="108" t="s">
        <v>126</v>
      </c>
      <c r="E12" s="109"/>
      <c r="F12" s="110">
        <f>SUM(F6:F11)</f>
        <v>500000</v>
      </c>
      <c r="I12" s="114" t="s">
        <v>147</v>
      </c>
      <c r="J12" s="115"/>
      <c r="K12" s="115"/>
      <c r="L12" s="115"/>
      <c r="M12" s="38"/>
      <c r="N12" s="39"/>
    </row>
    <row r="13" spans="1:14" x14ac:dyDescent="0.25">
      <c r="A13" s="111" t="s">
        <v>111</v>
      </c>
      <c r="B13" s="112"/>
      <c r="C13" s="113">
        <v>0</v>
      </c>
      <c r="D13" s="106"/>
      <c r="E13" s="107"/>
      <c r="F13" s="105"/>
      <c r="I13" s="38" t="s">
        <v>148</v>
      </c>
      <c r="M13" s="131">
        <f>F35/F33*100</f>
        <v>15</v>
      </c>
      <c r="N13" s="39" t="s">
        <v>2</v>
      </c>
    </row>
    <row r="14" spans="1:14" x14ac:dyDescent="0.25">
      <c r="A14" s="38"/>
      <c r="C14" s="105"/>
      <c r="D14" s="108" t="s">
        <v>127</v>
      </c>
      <c r="E14" s="109"/>
      <c r="F14" s="110">
        <v>87652</v>
      </c>
      <c r="I14" s="38" t="s">
        <v>149</v>
      </c>
      <c r="M14" s="131">
        <f>F42/F33*100</f>
        <v>5.833333333333333</v>
      </c>
      <c r="N14" s="39" t="s">
        <v>2</v>
      </c>
    </row>
    <row r="15" spans="1:14" x14ac:dyDescent="0.25">
      <c r="A15" s="114" t="s">
        <v>128</v>
      </c>
      <c r="B15" s="115"/>
      <c r="C15" s="110">
        <f>SUM(C6:C14)</f>
        <v>42000000</v>
      </c>
      <c r="D15" s="106"/>
      <c r="E15" s="107"/>
      <c r="F15" s="105"/>
      <c r="I15" s="38" t="s">
        <v>150</v>
      </c>
      <c r="M15" s="131">
        <f>F42/F24*100</f>
        <v>6.782539967037243</v>
      </c>
      <c r="N15" s="39" t="s">
        <v>2</v>
      </c>
    </row>
    <row r="16" spans="1:14" x14ac:dyDescent="0.25">
      <c r="A16" s="116"/>
      <c r="B16" s="117"/>
      <c r="C16" s="118"/>
      <c r="D16" s="106"/>
      <c r="E16" s="107"/>
      <c r="F16" s="105"/>
      <c r="I16" s="38" t="s">
        <v>151</v>
      </c>
      <c r="M16" s="131">
        <f>F38/F26*100</f>
        <v>6.7632850241545892</v>
      </c>
      <c r="N16" s="39" t="s">
        <v>2</v>
      </c>
    </row>
    <row r="17" spans="1:14" x14ac:dyDescent="0.25">
      <c r="A17" s="38"/>
      <c r="C17" s="105"/>
      <c r="D17" s="108" t="s">
        <v>129</v>
      </c>
      <c r="E17" s="109"/>
      <c r="F17" s="110">
        <f>SUM(F12:F15)</f>
        <v>587652</v>
      </c>
      <c r="I17" s="114" t="s">
        <v>152</v>
      </c>
      <c r="J17" s="115"/>
      <c r="K17" s="115"/>
      <c r="L17" s="115"/>
      <c r="M17" s="38"/>
      <c r="N17" s="39"/>
    </row>
    <row r="18" spans="1:14" x14ac:dyDescent="0.25">
      <c r="A18" s="38" t="s">
        <v>30</v>
      </c>
      <c r="C18" s="105"/>
      <c r="D18" s="106"/>
      <c r="E18" s="107"/>
      <c r="F18" s="105"/>
      <c r="I18" s="38" t="s">
        <v>153</v>
      </c>
      <c r="M18" s="131" t="e">
        <f>S10/#REF!*365</f>
        <v>#REF!</v>
      </c>
      <c r="N18" s="39" t="s">
        <v>154</v>
      </c>
    </row>
    <row r="19" spans="1:14" x14ac:dyDescent="0.25">
      <c r="A19" s="38" t="s">
        <v>130</v>
      </c>
      <c r="C19" s="105">
        <v>45000000</v>
      </c>
      <c r="D19" s="106" t="s">
        <v>32</v>
      </c>
      <c r="E19" s="107"/>
      <c r="F19" s="105"/>
      <c r="I19" s="40" t="s">
        <v>155</v>
      </c>
      <c r="J19" s="135"/>
      <c r="K19" s="135"/>
      <c r="L19" s="135"/>
      <c r="M19" s="136" t="e">
        <f>#REF!</f>
        <v>#REF!</v>
      </c>
      <c r="N19" s="137" t="s">
        <v>154</v>
      </c>
    </row>
    <row r="20" spans="1:14" x14ac:dyDescent="0.25">
      <c r="A20" s="38" t="s">
        <v>31</v>
      </c>
      <c r="C20" s="105">
        <v>120000000</v>
      </c>
      <c r="D20" s="119" t="s">
        <v>32</v>
      </c>
      <c r="E20" s="107"/>
      <c r="F20" s="105">
        <f>C26-F17-F21-F22</f>
        <v>206412348</v>
      </c>
    </row>
    <row r="21" spans="1:14" x14ac:dyDescent="0.25">
      <c r="A21" s="120" t="s">
        <v>131</v>
      </c>
      <c r="C21" s="105">
        <v>0</v>
      </c>
      <c r="D21" s="106"/>
      <c r="E21" s="107"/>
      <c r="F21" s="105"/>
    </row>
    <row r="22" spans="1:14" x14ac:dyDescent="0.25">
      <c r="A22" s="116" t="s">
        <v>132</v>
      </c>
      <c r="B22" s="117"/>
      <c r="C22" s="118">
        <f>SUM(C19:C21)</f>
        <v>165000000</v>
      </c>
      <c r="D22" s="106"/>
      <c r="E22" s="107"/>
      <c r="F22" s="105"/>
    </row>
    <row r="23" spans="1:14" x14ac:dyDescent="0.25">
      <c r="A23" s="38"/>
      <c r="C23" s="105"/>
      <c r="D23" s="106"/>
      <c r="E23" s="107"/>
      <c r="F23" s="105"/>
    </row>
    <row r="24" spans="1:14" x14ac:dyDescent="0.25">
      <c r="A24" s="114" t="s">
        <v>133</v>
      </c>
      <c r="B24" s="115"/>
      <c r="C24" s="110">
        <v>0</v>
      </c>
      <c r="D24" s="108" t="s">
        <v>32</v>
      </c>
      <c r="E24" s="109"/>
      <c r="F24" s="110">
        <f>SUM(F20:F23)</f>
        <v>206412348</v>
      </c>
    </row>
    <row r="25" spans="1:14" x14ac:dyDescent="0.25">
      <c r="A25" s="38"/>
      <c r="C25" s="105"/>
      <c r="D25" s="106"/>
      <c r="E25" s="107"/>
      <c r="F25" s="105"/>
    </row>
    <row r="26" spans="1:14" ht="15.75" thickBot="1" x14ac:dyDescent="0.3">
      <c r="A26" s="121" t="s">
        <v>33</v>
      </c>
      <c r="B26" s="122"/>
      <c r="C26" s="123">
        <f>C15+C22+C24</f>
        <v>207000000</v>
      </c>
      <c r="D26" s="124" t="s">
        <v>134</v>
      </c>
      <c r="E26" s="125"/>
      <c r="F26" s="123">
        <f>F17+F24</f>
        <v>207000000</v>
      </c>
    </row>
    <row r="27" spans="1:14" ht="15.75" thickTop="1" x14ac:dyDescent="0.25">
      <c r="C27" s="138"/>
      <c r="D27" s="138"/>
      <c r="E27" s="138"/>
      <c r="F27" s="138"/>
    </row>
    <row r="28" spans="1:14" ht="15.75" x14ac:dyDescent="0.25">
      <c r="A28" s="614" t="s">
        <v>135</v>
      </c>
      <c r="B28" s="615"/>
      <c r="C28" s="615"/>
      <c r="D28" s="615"/>
      <c r="E28" s="615"/>
      <c r="F28" s="616"/>
    </row>
    <row r="29" spans="1:14" x14ac:dyDescent="0.25">
      <c r="A29" s="617" t="s">
        <v>156</v>
      </c>
      <c r="B29" s="618"/>
      <c r="C29" s="618"/>
      <c r="D29" s="618"/>
      <c r="E29" s="618"/>
      <c r="F29" s="619"/>
    </row>
    <row r="30" spans="1:14" x14ac:dyDescent="0.25">
      <c r="A30" s="620" t="s">
        <v>157</v>
      </c>
      <c r="B30" s="621"/>
      <c r="C30" s="621"/>
      <c r="D30" s="621"/>
      <c r="E30" s="621"/>
      <c r="F30" s="622"/>
    </row>
    <row r="31" spans="1:14" x14ac:dyDescent="0.25">
      <c r="A31" s="623" t="s">
        <v>158</v>
      </c>
      <c r="B31" s="624"/>
      <c r="C31" s="624"/>
      <c r="D31" s="624"/>
      <c r="E31" s="624"/>
      <c r="F31" s="625"/>
    </row>
    <row r="32" spans="1:14" x14ac:dyDescent="0.25">
      <c r="A32" s="139" t="s">
        <v>159</v>
      </c>
      <c r="B32" s="140"/>
      <c r="C32" s="140"/>
      <c r="D32" s="140"/>
      <c r="E32" s="140"/>
      <c r="F32" s="141"/>
    </row>
    <row r="33" spans="1:8" x14ac:dyDescent="0.25">
      <c r="A33" s="38" t="s">
        <v>160</v>
      </c>
      <c r="F33" s="105">
        <f>G33*H33</f>
        <v>240000000</v>
      </c>
      <c r="G33" s="138">
        <v>20000000</v>
      </c>
      <c r="H33">
        <v>12</v>
      </c>
    </row>
    <row r="34" spans="1:8" x14ac:dyDescent="0.25">
      <c r="A34" s="38" t="s">
        <v>161</v>
      </c>
      <c r="F34" s="105">
        <f>H34*F33</f>
        <v>204000000</v>
      </c>
      <c r="H34" s="142">
        <v>0.85</v>
      </c>
    </row>
    <row r="35" spans="1:8" x14ac:dyDescent="0.25">
      <c r="A35" s="114" t="s">
        <v>29</v>
      </c>
      <c r="B35" s="115"/>
      <c r="C35" s="115"/>
      <c r="D35" s="115"/>
      <c r="E35" s="115"/>
      <c r="F35" s="110">
        <f>F33-F34</f>
        <v>36000000</v>
      </c>
    </row>
    <row r="36" spans="1:8" x14ac:dyDescent="0.25">
      <c r="A36" s="116" t="s">
        <v>162</v>
      </c>
      <c r="B36" s="117"/>
      <c r="C36" s="117"/>
      <c r="D36" s="117"/>
      <c r="E36" s="117"/>
      <c r="F36" s="118"/>
    </row>
    <row r="37" spans="1:8" x14ac:dyDescent="0.25">
      <c r="A37" s="38" t="s">
        <v>163</v>
      </c>
      <c r="F37" s="105">
        <v>22000000</v>
      </c>
    </row>
    <row r="38" spans="1:8" x14ac:dyDescent="0.25">
      <c r="A38" s="114" t="s">
        <v>164</v>
      </c>
      <c r="B38" s="115"/>
      <c r="C38" s="115"/>
      <c r="D38" s="115"/>
      <c r="E38" s="115"/>
      <c r="F38" s="110">
        <f>F35-F37</f>
        <v>14000000</v>
      </c>
    </row>
    <row r="39" spans="1:8" x14ac:dyDescent="0.25">
      <c r="A39" s="38" t="s">
        <v>165</v>
      </c>
      <c r="F39" s="105">
        <v>0</v>
      </c>
    </row>
    <row r="40" spans="1:8" x14ac:dyDescent="0.25">
      <c r="A40" s="114" t="s">
        <v>166</v>
      </c>
      <c r="B40" s="115"/>
      <c r="C40" s="115"/>
      <c r="D40" s="115"/>
      <c r="E40" s="115"/>
      <c r="F40" s="110">
        <f>F38+F39</f>
        <v>14000000</v>
      </c>
    </row>
    <row r="41" spans="1:8" x14ac:dyDescent="0.25">
      <c r="A41" s="38" t="s">
        <v>167</v>
      </c>
      <c r="F41" s="105">
        <v>0</v>
      </c>
    </row>
    <row r="42" spans="1:8" x14ac:dyDescent="0.25">
      <c r="A42" s="143" t="s">
        <v>168</v>
      </c>
      <c r="B42" s="144"/>
      <c r="C42" s="144"/>
      <c r="D42" s="144"/>
      <c r="E42" s="144"/>
      <c r="F42" s="145">
        <f>F40+F41</f>
        <v>14000000</v>
      </c>
    </row>
  </sheetData>
  <mergeCells count="11">
    <mergeCell ref="I2:N2"/>
    <mergeCell ref="A3:F3"/>
    <mergeCell ref="I3:N3"/>
    <mergeCell ref="A4:F4"/>
    <mergeCell ref="I4:N4"/>
    <mergeCell ref="A28:F28"/>
    <mergeCell ref="A29:F29"/>
    <mergeCell ref="A30:F30"/>
    <mergeCell ref="A31:F31"/>
    <mergeCell ref="A1:F1"/>
    <mergeCell ref="A2:F2"/>
  </mergeCells>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N23"/>
  <sheetViews>
    <sheetView topLeftCell="A4" workbookViewId="0">
      <selection activeCell="O11" sqref="O11"/>
    </sheetView>
  </sheetViews>
  <sheetFormatPr defaultRowHeight="15" x14ac:dyDescent="0.25"/>
  <cols>
    <col min="4" max="4" width="3" customWidth="1"/>
    <col min="6" max="6" width="1" customWidth="1"/>
    <col min="9" max="9" width="11.42578125" customWidth="1"/>
    <col min="10" max="10" width="9.140625" hidden="1" customWidth="1"/>
    <col min="11" max="11" width="2.42578125" customWidth="1"/>
    <col min="13" max="13" width="8.140625" customWidth="1"/>
    <col min="14" max="14" width="2.140625" customWidth="1"/>
  </cols>
  <sheetData>
    <row r="1" spans="2:14" x14ac:dyDescent="0.25">
      <c r="B1" s="629" t="s">
        <v>237</v>
      </c>
      <c r="C1" s="629"/>
      <c r="D1" s="629"/>
      <c r="E1" s="629"/>
      <c r="F1" s="629"/>
      <c r="G1" s="629"/>
      <c r="H1" s="629"/>
      <c r="I1" s="629"/>
      <c r="J1" s="629"/>
      <c r="K1" s="629"/>
      <c r="L1" s="629"/>
      <c r="M1" s="629"/>
      <c r="N1" s="629"/>
    </row>
    <row r="3" spans="2:14" x14ac:dyDescent="0.25">
      <c r="B3" s="394" t="s">
        <v>42</v>
      </c>
      <c r="C3" s="395"/>
      <c r="D3" s="395"/>
      <c r="E3" s="395"/>
      <c r="F3" s="395"/>
      <c r="G3" s="395"/>
      <c r="H3" s="395"/>
      <c r="I3" s="395"/>
      <c r="J3" s="395"/>
      <c r="K3" s="395"/>
      <c r="L3" s="395"/>
      <c r="M3" s="395"/>
      <c r="N3" s="396"/>
    </row>
    <row r="4" spans="2:14" x14ac:dyDescent="0.25">
      <c r="B4" s="413" t="s">
        <v>22</v>
      </c>
      <c r="C4" s="414"/>
      <c r="D4" s="415"/>
      <c r="E4" s="416" t="s">
        <v>21</v>
      </c>
      <c r="F4" s="417"/>
      <c r="G4" s="51" t="s">
        <v>35</v>
      </c>
      <c r="H4" s="416" t="s">
        <v>54</v>
      </c>
      <c r="I4" s="418"/>
      <c r="J4" s="418"/>
      <c r="K4" s="417"/>
      <c r="L4" s="418" t="s">
        <v>18</v>
      </c>
      <c r="M4" s="418"/>
      <c r="N4" s="417"/>
    </row>
    <row r="5" spans="2:14" x14ac:dyDescent="0.25">
      <c r="B5" s="610" t="s">
        <v>232</v>
      </c>
      <c r="C5" s="611"/>
      <c r="D5" s="612"/>
      <c r="E5" s="585" t="s">
        <v>225</v>
      </c>
      <c r="F5" s="585"/>
      <c r="G5" s="50" t="s">
        <v>215</v>
      </c>
      <c r="H5" s="562">
        <v>189166745</v>
      </c>
      <c r="I5" s="563"/>
      <c r="J5" s="563"/>
      <c r="K5" s="564"/>
      <c r="L5" s="563"/>
      <c r="M5" s="563"/>
      <c r="N5" s="564"/>
    </row>
    <row r="6" spans="2:14" ht="15.75" x14ac:dyDescent="0.25">
      <c r="B6" s="582" t="s">
        <v>233</v>
      </c>
      <c r="C6" s="583"/>
      <c r="D6" s="584"/>
      <c r="E6" s="585" t="s">
        <v>225</v>
      </c>
      <c r="F6" s="585"/>
      <c r="G6" s="50" t="s">
        <v>215</v>
      </c>
      <c r="H6" s="562">
        <v>66453491</v>
      </c>
      <c r="I6" s="563"/>
      <c r="J6" s="563"/>
      <c r="K6" s="564"/>
      <c r="L6" s="563"/>
      <c r="M6" s="563"/>
      <c r="N6" s="564"/>
    </row>
    <row r="7" spans="2:14" ht="15.75" x14ac:dyDescent="0.25">
      <c r="B7" s="582" t="s">
        <v>234</v>
      </c>
      <c r="C7" s="583"/>
      <c r="D7" s="584"/>
      <c r="E7" s="585" t="s">
        <v>225</v>
      </c>
      <c r="F7" s="585"/>
      <c r="G7" s="50" t="s">
        <v>215</v>
      </c>
      <c r="H7" s="562">
        <v>140620000</v>
      </c>
      <c r="I7" s="563"/>
      <c r="J7" s="563"/>
      <c r="K7" s="564"/>
      <c r="L7" s="563"/>
      <c r="M7" s="563"/>
      <c r="N7" s="564"/>
    </row>
    <row r="8" spans="2:14" x14ac:dyDescent="0.25">
      <c r="B8" s="610" t="s">
        <v>213</v>
      </c>
      <c r="C8" s="611"/>
      <c r="D8" s="612"/>
      <c r="E8" s="585" t="s">
        <v>214</v>
      </c>
      <c r="F8" s="585"/>
      <c r="G8" s="50" t="s">
        <v>215</v>
      </c>
      <c r="H8" s="562">
        <v>120075653</v>
      </c>
      <c r="I8" s="563"/>
      <c r="J8" s="563"/>
      <c r="K8" s="564"/>
      <c r="L8" s="563"/>
      <c r="M8" s="563"/>
      <c r="N8" s="564"/>
    </row>
    <row r="9" spans="2:14" ht="15.75" x14ac:dyDescent="0.25">
      <c r="B9" s="582" t="s">
        <v>213</v>
      </c>
      <c r="C9" s="583"/>
      <c r="D9" s="584"/>
      <c r="E9" s="585" t="s">
        <v>225</v>
      </c>
      <c r="F9" s="585"/>
      <c r="G9" s="50" t="s">
        <v>215</v>
      </c>
      <c r="H9" s="562">
        <v>101378227</v>
      </c>
      <c r="I9" s="563"/>
      <c r="J9" s="563"/>
      <c r="K9" s="564"/>
      <c r="L9" s="563"/>
      <c r="M9" s="563"/>
      <c r="N9" s="564"/>
    </row>
    <row r="10" spans="2:14" ht="15.75" x14ac:dyDescent="0.25">
      <c r="B10" s="582" t="s">
        <v>213</v>
      </c>
      <c r="C10" s="583"/>
      <c r="D10" s="584"/>
      <c r="E10" s="585" t="s">
        <v>214</v>
      </c>
      <c r="F10" s="585"/>
      <c r="G10" s="50" t="s">
        <v>215</v>
      </c>
      <c r="H10" s="562">
        <v>458333300</v>
      </c>
      <c r="I10" s="563"/>
      <c r="J10" s="563"/>
      <c r="K10" s="564"/>
      <c r="L10" s="563"/>
      <c r="M10" s="563"/>
      <c r="N10" s="564"/>
    </row>
    <row r="11" spans="2:14" x14ac:dyDescent="0.25">
      <c r="B11" s="630" t="s">
        <v>240</v>
      </c>
      <c r="C11" s="631"/>
      <c r="D11" s="632"/>
      <c r="E11" s="613" t="s">
        <v>214</v>
      </c>
      <c r="F11" s="613"/>
      <c r="G11" s="176" t="s">
        <v>215</v>
      </c>
      <c r="H11" s="568">
        <v>42179736</v>
      </c>
      <c r="I11" s="569"/>
      <c r="J11" s="569"/>
      <c r="K11" s="570"/>
      <c r="L11" s="569">
        <v>5083400</v>
      </c>
      <c r="M11" s="569"/>
      <c r="N11" s="570"/>
    </row>
    <row r="12" spans="2:14" ht="15.75" x14ac:dyDescent="0.25">
      <c r="B12" s="582" t="s">
        <v>235</v>
      </c>
      <c r="C12" s="583"/>
      <c r="D12" s="584"/>
      <c r="E12" s="585" t="s">
        <v>214</v>
      </c>
      <c r="F12" s="585"/>
      <c r="G12" s="50" t="s">
        <v>215</v>
      </c>
      <c r="H12" s="562">
        <v>50000000</v>
      </c>
      <c r="I12" s="563"/>
      <c r="J12" s="563"/>
      <c r="K12" s="564"/>
      <c r="L12" s="563"/>
      <c r="M12" s="563"/>
      <c r="N12" s="564"/>
    </row>
    <row r="13" spans="2:14" ht="15.75" x14ac:dyDescent="0.25">
      <c r="B13" s="582" t="s">
        <v>213</v>
      </c>
      <c r="C13" s="583"/>
      <c r="D13" s="584"/>
      <c r="E13" s="585" t="s">
        <v>225</v>
      </c>
      <c r="F13" s="585"/>
      <c r="G13" s="50" t="s">
        <v>215</v>
      </c>
      <c r="H13" s="562">
        <v>0</v>
      </c>
      <c r="I13" s="563"/>
      <c r="J13" s="563"/>
      <c r="K13" s="564"/>
      <c r="L13" s="563" t="s">
        <v>236</v>
      </c>
      <c r="M13" s="563"/>
      <c r="N13" s="564"/>
    </row>
    <row r="14" spans="2:14" ht="15.75" x14ac:dyDescent="0.25">
      <c r="B14" s="582" t="s">
        <v>213</v>
      </c>
      <c r="C14" s="583"/>
      <c r="D14" s="584"/>
      <c r="E14" s="585" t="s">
        <v>225</v>
      </c>
      <c r="F14" s="585"/>
      <c r="G14" s="50" t="s">
        <v>215</v>
      </c>
      <c r="H14" s="562">
        <v>9795</v>
      </c>
      <c r="I14" s="563"/>
      <c r="J14" s="563"/>
      <c r="K14" s="564"/>
      <c r="L14" s="563" t="s">
        <v>236</v>
      </c>
      <c r="M14" s="563"/>
      <c r="N14" s="564"/>
    </row>
    <row r="15" spans="2:14" x14ac:dyDescent="0.25">
      <c r="B15" s="28"/>
      <c r="C15" s="28"/>
      <c r="D15" s="28"/>
      <c r="E15" s="29"/>
      <c r="F15" s="30" t="s">
        <v>20</v>
      </c>
      <c r="G15" s="42"/>
      <c r="H15" s="497">
        <f>SUM(H5:K14)-H11</f>
        <v>1126037211</v>
      </c>
      <c r="I15" s="498"/>
      <c r="J15" s="498"/>
      <c r="K15" s="499"/>
      <c r="L15" s="497"/>
      <c r="M15" s="498"/>
      <c r="N15" s="499"/>
    </row>
    <row r="18" spans="2:2" x14ac:dyDescent="0.25">
      <c r="B18" t="s">
        <v>238</v>
      </c>
    </row>
    <row r="23" spans="2:2" x14ac:dyDescent="0.25">
      <c r="B23" t="s">
        <v>239</v>
      </c>
    </row>
  </sheetData>
  <mergeCells count="48">
    <mergeCell ref="B5:D5"/>
    <mergeCell ref="E5:F5"/>
    <mergeCell ref="H5:K5"/>
    <mergeCell ref="L5:N5"/>
    <mergeCell ref="B3:N3"/>
    <mergeCell ref="B4:D4"/>
    <mergeCell ref="E4:F4"/>
    <mergeCell ref="H4:K4"/>
    <mergeCell ref="L4:N4"/>
    <mergeCell ref="B6:D6"/>
    <mergeCell ref="E6:F6"/>
    <mergeCell ref="H6:K6"/>
    <mergeCell ref="L6:N6"/>
    <mergeCell ref="B7:D7"/>
    <mergeCell ref="E7:F7"/>
    <mergeCell ref="H7:K7"/>
    <mergeCell ref="L7:N7"/>
    <mergeCell ref="L8:N8"/>
    <mergeCell ref="B9:D9"/>
    <mergeCell ref="E9:F9"/>
    <mergeCell ref="H9:K9"/>
    <mergeCell ref="L9:N9"/>
    <mergeCell ref="H15:K15"/>
    <mergeCell ref="L15:N15"/>
    <mergeCell ref="B12:D12"/>
    <mergeCell ref="E12:F12"/>
    <mergeCell ref="H12:K12"/>
    <mergeCell ref="L12:N12"/>
    <mergeCell ref="B13:D13"/>
    <mergeCell ref="E13:F13"/>
    <mergeCell ref="H13:K13"/>
    <mergeCell ref="L13:N13"/>
    <mergeCell ref="B1:N1"/>
    <mergeCell ref="B14:D14"/>
    <mergeCell ref="E14:F14"/>
    <mergeCell ref="H14:K14"/>
    <mergeCell ref="L14:N14"/>
    <mergeCell ref="B10:D10"/>
    <mergeCell ref="E10:F10"/>
    <mergeCell ref="H10:K10"/>
    <mergeCell ref="L10:N10"/>
    <mergeCell ref="B11:D11"/>
    <mergeCell ref="E11:F11"/>
    <mergeCell ref="H11:K11"/>
    <mergeCell ref="L11:N11"/>
    <mergeCell ref="B8:D8"/>
    <mergeCell ref="E8:F8"/>
    <mergeCell ref="H8:K8"/>
  </mergeCells>
  <pageMargins left="0.19" right="0.7" top="0.75" bottom="0.75" header="0.3" footer="0.3"/>
  <pageSetup orientation="portrait" verticalDpi="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8"/>
  <sheetViews>
    <sheetView workbookViewId="0">
      <selection activeCell="C57" sqref="C57"/>
    </sheetView>
  </sheetViews>
  <sheetFormatPr defaultRowHeight="15" x14ac:dyDescent="0.25"/>
  <cols>
    <col min="1" max="1" width="10.7109375" bestFit="1" customWidth="1"/>
    <col min="2" max="2" width="13.28515625" style="138" bestFit="1" customWidth="1"/>
    <col min="3" max="3" width="12.5703125" bestFit="1" customWidth="1"/>
    <col min="4" max="4" width="13.28515625" style="138" bestFit="1" customWidth="1"/>
    <col min="5" max="5" width="3.42578125" customWidth="1"/>
    <col min="6" max="6" width="10.7109375" bestFit="1" customWidth="1"/>
    <col min="7" max="7" width="13.28515625" customWidth="1"/>
    <col min="8" max="8" width="13.42578125" customWidth="1"/>
    <col min="9" max="9" width="13.28515625" bestFit="1" customWidth="1"/>
  </cols>
  <sheetData>
    <row r="1" spans="1:9" x14ac:dyDescent="0.25">
      <c r="A1" s="629" t="s">
        <v>257</v>
      </c>
      <c r="B1" s="629"/>
      <c r="C1" s="629"/>
      <c r="D1" s="629"/>
      <c r="E1" s="629"/>
      <c r="F1" s="629"/>
      <c r="G1" s="629"/>
      <c r="H1" s="629"/>
      <c r="I1" s="629"/>
    </row>
    <row r="2" spans="1:9" x14ac:dyDescent="0.25">
      <c r="A2" s="629" t="s">
        <v>258</v>
      </c>
      <c r="B2" s="629"/>
      <c r="C2" s="629"/>
      <c r="D2" s="629"/>
      <c r="E2" s="629"/>
      <c r="F2" s="629"/>
      <c r="G2" s="629"/>
      <c r="H2" s="629"/>
      <c r="I2" s="629"/>
    </row>
    <row r="3" spans="1:9" x14ac:dyDescent="0.25">
      <c r="A3" s="193" t="s">
        <v>253</v>
      </c>
      <c r="F3" s="193" t="s">
        <v>260</v>
      </c>
    </row>
    <row r="4" spans="1:9" x14ac:dyDescent="0.25">
      <c r="A4" s="523" t="s">
        <v>254</v>
      </c>
      <c r="B4" s="523"/>
      <c r="C4" s="523" t="s">
        <v>255</v>
      </c>
      <c r="D4" s="523"/>
      <c r="F4" s="183" t="s">
        <v>254</v>
      </c>
      <c r="G4" s="183"/>
      <c r="H4" s="183" t="s">
        <v>255</v>
      </c>
      <c r="I4" s="183"/>
    </row>
    <row r="5" spans="1:9" x14ac:dyDescent="0.25">
      <c r="A5" s="184" t="s">
        <v>176</v>
      </c>
      <c r="B5" s="186" t="s">
        <v>256</v>
      </c>
      <c r="C5" s="184" t="s">
        <v>176</v>
      </c>
      <c r="D5" s="186" t="s">
        <v>256</v>
      </c>
      <c r="F5" s="184" t="s">
        <v>176</v>
      </c>
      <c r="G5" s="186" t="s">
        <v>256</v>
      </c>
      <c r="H5" s="184" t="s">
        <v>176</v>
      </c>
      <c r="I5" s="186" t="s">
        <v>256</v>
      </c>
    </row>
    <row r="6" spans="1:9" x14ac:dyDescent="0.25">
      <c r="A6" s="185">
        <v>45447</v>
      </c>
      <c r="B6" s="186">
        <v>1005000</v>
      </c>
      <c r="C6" s="185">
        <v>45447</v>
      </c>
      <c r="D6" s="186">
        <v>1500000</v>
      </c>
      <c r="F6" s="185">
        <v>45475</v>
      </c>
      <c r="G6" s="186">
        <v>3000000</v>
      </c>
      <c r="H6" s="185">
        <v>45475</v>
      </c>
      <c r="I6" s="186">
        <v>2000000</v>
      </c>
    </row>
    <row r="7" spans="1:9" x14ac:dyDescent="0.25">
      <c r="A7" s="185">
        <v>45449</v>
      </c>
      <c r="B7" s="186">
        <v>1000000</v>
      </c>
      <c r="C7" s="185">
        <v>45449</v>
      </c>
      <c r="D7" s="186">
        <v>8000000</v>
      </c>
      <c r="F7" s="185">
        <v>45475</v>
      </c>
      <c r="G7" s="186">
        <v>2475000</v>
      </c>
      <c r="H7" s="185">
        <v>45476</v>
      </c>
      <c r="I7" s="186">
        <v>2500000</v>
      </c>
    </row>
    <row r="8" spans="1:9" x14ac:dyDescent="0.25">
      <c r="A8" s="185">
        <v>45449</v>
      </c>
      <c r="B8" s="186">
        <v>400000</v>
      </c>
      <c r="C8" s="185">
        <v>45450</v>
      </c>
      <c r="D8" s="186">
        <v>2800000</v>
      </c>
      <c r="F8" s="185">
        <v>45476</v>
      </c>
      <c r="G8" s="186">
        <v>1000000</v>
      </c>
      <c r="H8" s="185">
        <v>45477</v>
      </c>
      <c r="I8" s="186">
        <v>2000000</v>
      </c>
    </row>
    <row r="9" spans="1:9" x14ac:dyDescent="0.25">
      <c r="A9" s="185">
        <v>45450</v>
      </c>
      <c r="B9" s="186">
        <v>2500000</v>
      </c>
      <c r="C9" s="185">
        <v>45455</v>
      </c>
      <c r="D9" s="186">
        <v>11000000</v>
      </c>
      <c r="F9" s="185">
        <v>45477</v>
      </c>
      <c r="G9" s="186">
        <v>3000000</v>
      </c>
      <c r="H9" s="185">
        <v>45478</v>
      </c>
      <c r="I9" s="186">
        <v>2000000</v>
      </c>
    </row>
    <row r="10" spans="1:9" x14ac:dyDescent="0.25">
      <c r="A10" s="185">
        <v>45451</v>
      </c>
      <c r="B10" s="186">
        <v>1000000</v>
      </c>
      <c r="C10" s="185">
        <v>45468</v>
      </c>
      <c r="D10" s="186">
        <v>9000000</v>
      </c>
      <c r="F10" s="185">
        <v>45477</v>
      </c>
      <c r="G10" s="186">
        <v>1000000</v>
      </c>
      <c r="H10" s="185">
        <v>45479</v>
      </c>
      <c r="I10" s="186">
        <v>2000000</v>
      </c>
    </row>
    <row r="11" spans="1:9" x14ac:dyDescent="0.25">
      <c r="A11" s="185">
        <v>45451</v>
      </c>
      <c r="B11" s="186">
        <v>2500000</v>
      </c>
      <c r="C11" s="185">
        <v>45469</v>
      </c>
      <c r="D11" s="186">
        <v>3000000</v>
      </c>
      <c r="F11" s="185">
        <v>45477</v>
      </c>
      <c r="G11" s="186">
        <v>2500000</v>
      </c>
      <c r="H11" s="185">
        <v>45481</v>
      </c>
      <c r="I11" s="186">
        <v>2000000</v>
      </c>
    </row>
    <row r="12" spans="1:9" x14ac:dyDescent="0.25">
      <c r="A12" s="185">
        <v>45453</v>
      </c>
      <c r="B12" s="186">
        <v>200000</v>
      </c>
      <c r="C12" s="185">
        <v>45471</v>
      </c>
      <c r="D12" s="186">
        <v>3000000</v>
      </c>
      <c r="F12" s="185">
        <v>45477</v>
      </c>
      <c r="G12" s="186">
        <v>2500000</v>
      </c>
      <c r="H12" s="185">
        <v>45482</v>
      </c>
      <c r="I12" s="186">
        <v>2000000</v>
      </c>
    </row>
    <row r="13" spans="1:9" x14ac:dyDescent="0.25">
      <c r="A13" s="185">
        <v>45454</v>
      </c>
      <c r="B13" s="186">
        <v>1500000</v>
      </c>
      <c r="C13" s="185">
        <v>45472</v>
      </c>
      <c r="D13" s="186">
        <v>3000000</v>
      </c>
      <c r="F13" s="185">
        <v>45477</v>
      </c>
      <c r="G13" s="186">
        <v>1000000</v>
      </c>
      <c r="H13" s="185">
        <v>45483</v>
      </c>
      <c r="I13" s="186">
        <v>3000000</v>
      </c>
    </row>
    <row r="14" spans="1:9" x14ac:dyDescent="0.25">
      <c r="A14" s="185">
        <v>45456</v>
      </c>
      <c r="B14" s="186">
        <v>10000000</v>
      </c>
      <c r="C14" s="184"/>
      <c r="D14" s="186"/>
      <c r="F14" s="185">
        <v>45479</v>
      </c>
      <c r="G14" s="186">
        <v>3000000</v>
      </c>
      <c r="H14" s="185">
        <v>45484</v>
      </c>
      <c r="I14" s="186">
        <v>2000000</v>
      </c>
    </row>
    <row r="15" spans="1:9" x14ac:dyDescent="0.25">
      <c r="A15" s="185">
        <v>45456</v>
      </c>
      <c r="B15" s="186">
        <v>1000000</v>
      </c>
      <c r="C15" s="184"/>
      <c r="D15" s="186"/>
      <c r="F15" s="185">
        <v>45479</v>
      </c>
      <c r="G15" s="186">
        <v>1000000</v>
      </c>
      <c r="H15" s="185">
        <v>45485</v>
      </c>
      <c r="I15" s="186">
        <v>3000000</v>
      </c>
    </row>
    <row r="16" spans="1:9" x14ac:dyDescent="0.25">
      <c r="A16" s="185">
        <v>45462</v>
      </c>
      <c r="B16" s="186">
        <v>2500000</v>
      </c>
      <c r="C16" s="184"/>
      <c r="D16" s="186"/>
      <c r="F16" s="185">
        <v>45479</v>
      </c>
      <c r="G16" s="186">
        <v>1000000</v>
      </c>
      <c r="H16" s="185">
        <v>45487</v>
      </c>
      <c r="I16" s="186">
        <v>2500000</v>
      </c>
    </row>
    <row r="17" spans="1:9" x14ac:dyDescent="0.25">
      <c r="A17" s="185">
        <v>45462</v>
      </c>
      <c r="B17" s="186">
        <v>2500000</v>
      </c>
      <c r="C17" s="184"/>
      <c r="D17" s="186"/>
      <c r="F17" s="185">
        <v>45481</v>
      </c>
      <c r="G17" s="186">
        <v>500000</v>
      </c>
      <c r="H17" s="185">
        <v>45488</v>
      </c>
      <c r="I17" s="186">
        <v>3000000</v>
      </c>
    </row>
    <row r="18" spans="1:9" x14ac:dyDescent="0.25">
      <c r="A18" s="185">
        <v>45463</v>
      </c>
      <c r="B18" s="186">
        <v>800000</v>
      </c>
      <c r="C18" s="184"/>
      <c r="D18" s="186"/>
      <c r="F18" s="185">
        <v>45481</v>
      </c>
      <c r="G18" s="186">
        <v>4700000</v>
      </c>
      <c r="H18" s="185">
        <v>45489</v>
      </c>
      <c r="I18" s="186">
        <v>2500000</v>
      </c>
    </row>
    <row r="19" spans="1:9" x14ac:dyDescent="0.25">
      <c r="A19" s="185">
        <v>45464</v>
      </c>
      <c r="B19" s="186">
        <v>2000000</v>
      </c>
      <c r="C19" s="184"/>
      <c r="D19" s="186"/>
      <c r="F19" s="185">
        <v>45481</v>
      </c>
      <c r="G19" s="186">
        <v>1500000</v>
      </c>
      <c r="H19" s="185">
        <v>45491</v>
      </c>
      <c r="I19" s="186">
        <v>2000000</v>
      </c>
    </row>
    <row r="20" spans="1:9" x14ac:dyDescent="0.25">
      <c r="A20" s="185">
        <v>45467</v>
      </c>
      <c r="B20" s="186">
        <v>2500000</v>
      </c>
      <c r="C20" s="184"/>
      <c r="D20" s="186"/>
      <c r="F20" s="185">
        <v>45481</v>
      </c>
      <c r="G20" s="186">
        <v>1500000</v>
      </c>
      <c r="H20" s="185">
        <v>45492</v>
      </c>
      <c r="I20" s="186">
        <v>2500000</v>
      </c>
    </row>
    <row r="21" spans="1:9" x14ac:dyDescent="0.25">
      <c r="A21" s="185">
        <v>45467</v>
      </c>
      <c r="B21" s="186">
        <v>2500000</v>
      </c>
      <c r="C21" s="184"/>
      <c r="D21" s="186"/>
      <c r="F21" s="185">
        <v>45481</v>
      </c>
      <c r="G21" s="186">
        <v>1500000</v>
      </c>
      <c r="H21" s="185">
        <v>45493</v>
      </c>
      <c r="I21" s="186">
        <v>2000000</v>
      </c>
    </row>
    <row r="22" spans="1:9" x14ac:dyDescent="0.25">
      <c r="A22" s="185">
        <v>45468</v>
      </c>
      <c r="B22" s="186">
        <v>1500000</v>
      </c>
      <c r="C22" s="184"/>
      <c r="D22" s="186"/>
      <c r="F22" s="185">
        <v>45481</v>
      </c>
      <c r="G22" s="186">
        <v>1500000</v>
      </c>
      <c r="H22" s="185">
        <v>45493</v>
      </c>
      <c r="I22" s="186">
        <v>3000000</v>
      </c>
    </row>
    <row r="23" spans="1:9" x14ac:dyDescent="0.25">
      <c r="A23" s="185">
        <v>45468</v>
      </c>
      <c r="B23" s="186">
        <v>500000</v>
      </c>
      <c r="C23" s="184"/>
      <c r="D23" s="186"/>
      <c r="F23" s="185">
        <v>45482</v>
      </c>
      <c r="G23" s="186">
        <v>1950000</v>
      </c>
      <c r="H23" s="185">
        <v>45494</v>
      </c>
      <c r="I23" s="186">
        <v>2000000</v>
      </c>
    </row>
    <row r="24" spans="1:9" x14ac:dyDescent="0.25">
      <c r="A24" s="185">
        <v>45470</v>
      </c>
      <c r="B24" s="186">
        <v>2500000</v>
      </c>
      <c r="C24" s="184"/>
      <c r="D24" s="186"/>
      <c r="F24" s="185">
        <v>45482</v>
      </c>
      <c r="G24" s="186">
        <v>2000000</v>
      </c>
      <c r="H24" s="185">
        <v>45495</v>
      </c>
      <c r="I24" s="186">
        <v>2500000</v>
      </c>
    </row>
    <row r="25" spans="1:9" x14ac:dyDescent="0.25">
      <c r="A25" s="185">
        <v>45470</v>
      </c>
      <c r="B25" s="186">
        <v>20000000</v>
      </c>
      <c r="C25" s="184"/>
      <c r="D25" s="186"/>
      <c r="F25" s="185">
        <v>45483</v>
      </c>
      <c r="G25" s="186">
        <v>1500000</v>
      </c>
      <c r="H25" s="185">
        <v>45496</v>
      </c>
      <c r="I25" s="186">
        <v>3000000</v>
      </c>
    </row>
    <row r="26" spans="1:9" x14ac:dyDescent="0.25">
      <c r="A26" s="185">
        <v>45470</v>
      </c>
      <c r="B26" s="186">
        <v>2500000</v>
      </c>
      <c r="C26" s="184"/>
      <c r="D26" s="186"/>
      <c r="F26" s="185">
        <v>45483</v>
      </c>
      <c r="G26" s="186">
        <v>1500000</v>
      </c>
      <c r="H26" s="185">
        <v>45497</v>
      </c>
      <c r="I26" s="186">
        <v>5000000</v>
      </c>
    </row>
    <row r="27" spans="1:9" x14ac:dyDescent="0.25">
      <c r="A27" s="185">
        <v>45470</v>
      </c>
      <c r="B27" s="186">
        <v>500000</v>
      </c>
      <c r="C27" s="184"/>
      <c r="D27" s="186"/>
      <c r="F27" s="185">
        <v>45483</v>
      </c>
      <c r="G27" s="186">
        <v>2975000</v>
      </c>
      <c r="H27" s="185">
        <v>45498</v>
      </c>
      <c r="I27" s="186">
        <v>5000000</v>
      </c>
    </row>
    <row r="28" spans="1:9" x14ac:dyDescent="0.25">
      <c r="A28" s="185">
        <v>45471</v>
      </c>
      <c r="B28" s="186">
        <v>1800000</v>
      </c>
      <c r="C28" s="184"/>
      <c r="D28" s="186"/>
      <c r="F28" s="185">
        <v>45483</v>
      </c>
      <c r="G28" s="186">
        <v>1500000</v>
      </c>
      <c r="H28" s="185">
        <v>45499</v>
      </c>
      <c r="I28" s="186">
        <v>6000000</v>
      </c>
    </row>
    <row r="29" spans="1:9" x14ac:dyDescent="0.25">
      <c r="A29" s="185">
        <v>45471</v>
      </c>
      <c r="B29" s="186">
        <v>1000000</v>
      </c>
      <c r="C29" s="184"/>
      <c r="D29" s="186"/>
      <c r="F29" s="185">
        <v>45483</v>
      </c>
      <c r="G29" s="186">
        <v>2500000</v>
      </c>
      <c r="H29" s="185">
        <v>45500</v>
      </c>
      <c r="I29" s="186">
        <v>5000000</v>
      </c>
    </row>
    <row r="30" spans="1:9" x14ac:dyDescent="0.25">
      <c r="A30" s="185">
        <v>45473</v>
      </c>
      <c r="B30" s="186">
        <v>1500000</v>
      </c>
      <c r="C30" s="184"/>
      <c r="D30" s="186"/>
      <c r="F30" s="185">
        <v>45484</v>
      </c>
      <c r="G30" s="186">
        <v>3000000</v>
      </c>
      <c r="H30" s="185">
        <v>45502</v>
      </c>
      <c r="I30" s="186">
        <v>6000000</v>
      </c>
    </row>
    <row r="31" spans="1:9" x14ac:dyDescent="0.25">
      <c r="A31" s="185">
        <v>45473</v>
      </c>
      <c r="B31" s="186">
        <v>1500000</v>
      </c>
      <c r="C31" s="184"/>
      <c r="D31" s="186"/>
      <c r="F31" s="185">
        <v>45484</v>
      </c>
      <c r="G31" s="186">
        <v>2000000</v>
      </c>
      <c r="H31" s="185">
        <v>45502</v>
      </c>
      <c r="I31" s="186">
        <v>2000000</v>
      </c>
    </row>
    <row r="32" spans="1:9" x14ac:dyDescent="0.25">
      <c r="A32" s="187" t="s">
        <v>259</v>
      </c>
      <c r="B32" s="188">
        <f>SUM(B6:B31)</f>
        <v>67205000</v>
      </c>
      <c r="C32" s="187"/>
      <c r="D32" s="188">
        <f>SUM(D6:D31)</f>
        <v>41300000</v>
      </c>
      <c r="F32" s="185">
        <v>45485</v>
      </c>
      <c r="G32" s="189">
        <v>3000000</v>
      </c>
      <c r="H32" s="185">
        <v>45503</v>
      </c>
      <c r="I32" s="189">
        <v>5000000</v>
      </c>
    </row>
    <row r="33" spans="1:9" x14ac:dyDescent="0.25">
      <c r="F33" s="185">
        <v>45488</v>
      </c>
      <c r="G33" s="190">
        <v>5000000</v>
      </c>
      <c r="H33" s="185">
        <v>45503</v>
      </c>
      <c r="I33" s="190">
        <v>850000</v>
      </c>
    </row>
    <row r="34" spans="1:9" x14ac:dyDescent="0.25">
      <c r="F34" s="185">
        <v>45488</v>
      </c>
      <c r="G34" s="190">
        <v>2000000</v>
      </c>
      <c r="H34" s="185">
        <v>45504</v>
      </c>
      <c r="I34" s="190">
        <v>5000000</v>
      </c>
    </row>
    <row r="35" spans="1:9" x14ac:dyDescent="0.25">
      <c r="F35" s="185">
        <v>45490</v>
      </c>
      <c r="G35" s="190">
        <v>2700000</v>
      </c>
      <c r="H35" s="185">
        <v>45504</v>
      </c>
      <c r="I35" s="190">
        <v>2500000</v>
      </c>
    </row>
    <row r="36" spans="1:9" x14ac:dyDescent="0.25">
      <c r="F36" s="185">
        <v>45491</v>
      </c>
      <c r="G36" s="191">
        <v>2500000</v>
      </c>
      <c r="H36" s="184"/>
      <c r="I36" s="184"/>
    </row>
    <row r="37" spans="1:9" x14ac:dyDescent="0.25">
      <c r="F37" s="185">
        <v>45492</v>
      </c>
      <c r="G37" s="191">
        <v>1800000</v>
      </c>
      <c r="H37" s="184"/>
      <c r="I37" s="184"/>
    </row>
    <row r="38" spans="1:9" ht="15.75" thickBot="1" x14ac:dyDescent="0.3">
      <c r="F38" s="185">
        <v>45493</v>
      </c>
      <c r="G38" s="191">
        <v>2000000</v>
      </c>
      <c r="H38" s="184"/>
      <c r="I38" s="184"/>
    </row>
    <row r="39" spans="1:9" x14ac:dyDescent="0.25">
      <c r="A39" s="205" t="s">
        <v>267</v>
      </c>
      <c r="B39" s="203"/>
      <c r="C39" s="203"/>
      <c r="D39" s="200">
        <f>D32+I58</f>
        <v>131150000</v>
      </c>
      <c r="F39" s="185">
        <v>45494</v>
      </c>
      <c r="G39" s="191">
        <v>2000000</v>
      </c>
      <c r="H39" s="184"/>
      <c r="I39" s="184"/>
    </row>
    <row r="40" spans="1:9" x14ac:dyDescent="0.25">
      <c r="A40" s="194" t="s">
        <v>262</v>
      </c>
      <c r="B40" s="193"/>
      <c r="D40" s="195">
        <f>D39/2</f>
        <v>65575000</v>
      </c>
      <c r="F40" s="185">
        <v>45494</v>
      </c>
      <c r="G40" s="191">
        <v>1000000</v>
      </c>
      <c r="H40" s="184"/>
      <c r="I40" s="184"/>
    </row>
    <row r="41" spans="1:9" x14ac:dyDescent="0.25">
      <c r="A41" s="194"/>
      <c r="B41" s="193"/>
      <c r="D41" s="196"/>
      <c r="F41" s="185">
        <v>45497</v>
      </c>
      <c r="G41" s="191">
        <v>2500000</v>
      </c>
      <c r="H41" s="184"/>
      <c r="I41" s="184"/>
    </row>
    <row r="42" spans="1:9" x14ac:dyDescent="0.25">
      <c r="A42" s="206" t="s">
        <v>268</v>
      </c>
      <c r="B42"/>
      <c r="D42" s="201">
        <f>B32+G58</f>
        <v>184855000</v>
      </c>
      <c r="F42" s="185">
        <v>45497</v>
      </c>
      <c r="G42" s="191">
        <v>2500000</v>
      </c>
      <c r="H42" s="184"/>
      <c r="I42" s="184"/>
    </row>
    <row r="43" spans="1:9" ht="15.75" thickBot="1" x14ac:dyDescent="0.3">
      <c r="A43" s="197" t="s">
        <v>262</v>
      </c>
      <c r="B43" s="198"/>
      <c r="C43" s="204"/>
      <c r="D43" s="199">
        <f>D42/2</f>
        <v>92427500</v>
      </c>
      <c r="F43" s="185">
        <v>45497</v>
      </c>
      <c r="G43" s="191">
        <v>2500000</v>
      </c>
      <c r="H43" s="184"/>
      <c r="I43" s="184"/>
    </row>
    <row r="44" spans="1:9" x14ac:dyDescent="0.25">
      <c r="F44" s="185">
        <v>45498</v>
      </c>
      <c r="G44" s="191">
        <v>4000000</v>
      </c>
      <c r="H44" s="184"/>
      <c r="I44" s="184"/>
    </row>
    <row r="45" spans="1:9" x14ac:dyDescent="0.25">
      <c r="F45" s="185">
        <v>45500</v>
      </c>
      <c r="G45" s="191">
        <v>5700000</v>
      </c>
      <c r="H45" s="184"/>
      <c r="I45" s="184"/>
    </row>
    <row r="46" spans="1:9" x14ac:dyDescent="0.25">
      <c r="B46" t="s">
        <v>264</v>
      </c>
      <c r="F46" s="185">
        <v>45500</v>
      </c>
      <c r="G46" s="191">
        <v>2500000</v>
      </c>
      <c r="H46" s="184"/>
      <c r="I46" s="184"/>
    </row>
    <row r="47" spans="1:9" x14ac:dyDescent="0.25">
      <c r="B47" t="s">
        <v>266</v>
      </c>
      <c r="F47" s="185">
        <v>45501</v>
      </c>
      <c r="G47" s="191">
        <v>2500000</v>
      </c>
      <c r="H47" s="184"/>
      <c r="I47" s="184"/>
    </row>
    <row r="48" spans="1:9" x14ac:dyDescent="0.25">
      <c r="B48"/>
      <c r="F48" s="185">
        <v>45502</v>
      </c>
      <c r="G48" s="191">
        <v>3800000</v>
      </c>
      <c r="H48" s="184"/>
      <c r="I48" s="184"/>
    </row>
    <row r="49" spans="2:9" x14ac:dyDescent="0.25">
      <c r="B49"/>
      <c r="F49" s="185">
        <v>45502</v>
      </c>
      <c r="G49" s="191">
        <v>2000000</v>
      </c>
      <c r="H49" s="184"/>
      <c r="I49" s="184"/>
    </row>
    <row r="50" spans="2:9" x14ac:dyDescent="0.25">
      <c r="B50"/>
      <c r="F50" s="185">
        <v>45502</v>
      </c>
      <c r="G50" s="191">
        <v>100000</v>
      </c>
      <c r="H50" s="184"/>
      <c r="I50" s="184"/>
    </row>
    <row r="51" spans="2:9" x14ac:dyDescent="0.25">
      <c r="B51" s="202" t="s">
        <v>265</v>
      </c>
      <c r="F51" s="185">
        <v>45502</v>
      </c>
      <c r="G51" s="191">
        <v>2000000</v>
      </c>
      <c r="H51" s="184"/>
      <c r="I51" s="184"/>
    </row>
    <row r="52" spans="2:9" x14ac:dyDescent="0.25">
      <c r="F52" s="185">
        <v>45503</v>
      </c>
      <c r="G52" s="191">
        <v>2000000</v>
      </c>
      <c r="H52" s="184"/>
      <c r="I52" s="184"/>
    </row>
    <row r="53" spans="2:9" x14ac:dyDescent="0.25">
      <c r="F53" s="185">
        <v>45503</v>
      </c>
      <c r="G53" s="191">
        <v>500000</v>
      </c>
      <c r="H53" s="184"/>
      <c r="I53" s="184"/>
    </row>
    <row r="54" spans="2:9" x14ac:dyDescent="0.25">
      <c r="F54" s="185">
        <v>45503</v>
      </c>
      <c r="G54" s="191">
        <v>2500000</v>
      </c>
      <c r="H54" s="184"/>
      <c r="I54" s="184"/>
    </row>
    <row r="55" spans="2:9" x14ac:dyDescent="0.25">
      <c r="F55" s="185">
        <v>45504</v>
      </c>
      <c r="G55" s="191">
        <v>2850000</v>
      </c>
      <c r="H55" s="184"/>
      <c r="I55" s="184"/>
    </row>
    <row r="56" spans="2:9" x14ac:dyDescent="0.25">
      <c r="F56" s="185">
        <v>45504</v>
      </c>
      <c r="G56" s="191">
        <v>3600000</v>
      </c>
      <c r="H56" s="184"/>
      <c r="I56" s="184"/>
    </row>
    <row r="57" spans="2:9" x14ac:dyDescent="0.25">
      <c r="F57" s="185">
        <v>45504</v>
      </c>
      <c r="G57" s="191">
        <v>2500000</v>
      </c>
      <c r="H57" s="184"/>
      <c r="I57" s="184"/>
    </row>
    <row r="58" spans="2:9" x14ac:dyDescent="0.25">
      <c r="F58" s="187" t="s">
        <v>259</v>
      </c>
      <c r="G58" s="192">
        <f>SUM(G6:G57)</f>
        <v>117650000</v>
      </c>
      <c r="H58" s="187"/>
      <c r="I58" s="192">
        <f>SUM(I6:I57)</f>
        <v>89850000</v>
      </c>
    </row>
  </sheetData>
  <mergeCells count="4">
    <mergeCell ref="A1:I1"/>
    <mergeCell ref="A2:I2"/>
    <mergeCell ref="A4:B4"/>
    <mergeCell ref="C4:D4"/>
  </mergeCells>
  <pageMargins left="0.55118110236220474" right="0.27559055118110237" top="0.11811023622047245" bottom="0.19685039370078741" header="0.31496062992125984" footer="0.19685039370078741"/>
  <pageSetup scale="90" orientation="portrait" verticalDpi="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5"/>
  <sheetViews>
    <sheetView topLeftCell="A19" workbookViewId="0">
      <selection activeCell="M33" sqref="M33"/>
    </sheetView>
  </sheetViews>
  <sheetFormatPr defaultRowHeight="15" x14ac:dyDescent="0.25"/>
  <cols>
    <col min="1" max="1" width="10.7109375" bestFit="1" customWidth="1"/>
    <col min="2" max="2" width="11.5703125" style="138" bestFit="1" customWidth="1"/>
    <col min="3" max="3" width="10.7109375" bestFit="1" customWidth="1"/>
    <col min="4" max="4" width="11.5703125" style="138" bestFit="1" customWidth="1"/>
    <col min="5" max="5" width="3.42578125" customWidth="1"/>
    <col min="6" max="6" width="10.7109375" bestFit="1" customWidth="1"/>
    <col min="7" max="7" width="11.42578125" customWidth="1"/>
    <col min="8" max="8" width="13.42578125" customWidth="1"/>
    <col min="9" max="9" width="11.7109375" customWidth="1"/>
  </cols>
  <sheetData>
    <row r="1" spans="1:9" x14ac:dyDescent="0.25">
      <c r="A1" s="629" t="s">
        <v>269</v>
      </c>
      <c r="B1" s="629"/>
      <c r="C1" s="629"/>
      <c r="D1" s="629"/>
      <c r="E1" s="629"/>
      <c r="F1" s="629"/>
      <c r="G1" s="629"/>
      <c r="H1" s="629"/>
      <c r="I1" s="629"/>
    </row>
    <row r="2" spans="1:9" x14ac:dyDescent="0.25">
      <c r="A2" s="629" t="s">
        <v>270</v>
      </c>
      <c r="B2" s="629"/>
      <c r="C2" s="629"/>
      <c r="D2" s="629"/>
      <c r="E2" s="629"/>
      <c r="F2" s="629"/>
      <c r="G2" s="629"/>
      <c r="H2" s="629"/>
      <c r="I2" s="629"/>
    </row>
    <row r="3" spans="1:9" x14ac:dyDescent="0.25">
      <c r="A3" s="193" t="s">
        <v>261</v>
      </c>
      <c r="F3" s="193" t="s">
        <v>253</v>
      </c>
      <c r="G3" s="138"/>
      <c r="I3" s="138"/>
    </row>
    <row r="4" spans="1:9" x14ac:dyDescent="0.25">
      <c r="A4" s="523" t="s">
        <v>254</v>
      </c>
      <c r="B4" s="523"/>
      <c r="C4" s="523" t="s">
        <v>255</v>
      </c>
      <c r="D4" s="523"/>
      <c r="F4" s="523" t="s">
        <v>254</v>
      </c>
      <c r="G4" s="523"/>
      <c r="H4" s="523" t="s">
        <v>255</v>
      </c>
      <c r="I4" s="523"/>
    </row>
    <row r="5" spans="1:9" x14ac:dyDescent="0.25">
      <c r="A5" s="184" t="s">
        <v>176</v>
      </c>
      <c r="B5" s="186" t="s">
        <v>256</v>
      </c>
      <c r="C5" s="184" t="s">
        <v>176</v>
      </c>
      <c r="D5" s="186" t="s">
        <v>256</v>
      </c>
      <c r="F5" s="184" t="s">
        <v>176</v>
      </c>
      <c r="G5" s="186" t="s">
        <v>256</v>
      </c>
      <c r="H5" s="184" t="s">
        <v>176</v>
      </c>
      <c r="I5" s="186" t="s">
        <v>256</v>
      </c>
    </row>
    <row r="6" spans="1:9" x14ac:dyDescent="0.25">
      <c r="A6" s="185">
        <v>45419</v>
      </c>
      <c r="B6" s="186">
        <v>1500000</v>
      </c>
      <c r="C6" s="185">
        <v>45413</v>
      </c>
      <c r="D6" s="186">
        <v>2000000</v>
      </c>
      <c r="F6" s="185">
        <v>45447</v>
      </c>
      <c r="G6" s="186">
        <v>2500000</v>
      </c>
      <c r="H6" s="185"/>
      <c r="I6" s="186"/>
    </row>
    <row r="7" spans="1:9" x14ac:dyDescent="0.25">
      <c r="A7" s="185">
        <v>45419</v>
      </c>
      <c r="B7" s="186">
        <v>500000</v>
      </c>
      <c r="C7" s="185">
        <v>45423</v>
      </c>
      <c r="D7" s="186">
        <v>1200000</v>
      </c>
      <c r="F7" s="185">
        <v>45447</v>
      </c>
      <c r="G7" s="186">
        <v>2500000</v>
      </c>
      <c r="H7" s="185"/>
      <c r="I7" s="186"/>
    </row>
    <row r="8" spans="1:9" x14ac:dyDescent="0.25">
      <c r="A8" s="185">
        <v>45423</v>
      </c>
      <c r="B8" s="186">
        <v>2500000</v>
      </c>
      <c r="C8" s="185">
        <v>45443</v>
      </c>
      <c r="D8" s="186">
        <v>2000000</v>
      </c>
      <c r="F8" s="185">
        <v>45471</v>
      </c>
      <c r="G8" s="186">
        <v>2500000</v>
      </c>
      <c r="H8" s="185"/>
      <c r="I8" s="186"/>
    </row>
    <row r="9" spans="1:9" x14ac:dyDescent="0.25">
      <c r="A9" s="185">
        <v>45423</v>
      </c>
      <c r="B9" s="186">
        <v>2500000</v>
      </c>
      <c r="C9" s="185"/>
      <c r="D9" s="186"/>
      <c r="F9" s="185">
        <v>45471</v>
      </c>
      <c r="G9" s="186">
        <v>2500000</v>
      </c>
      <c r="H9" s="185"/>
      <c r="I9" s="186"/>
    </row>
    <row r="10" spans="1:9" x14ac:dyDescent="0.25">
      <c r="A10" s="185">
        <v>45423</v>
      </c>
      <c r="B10" s="186">
        <v>1000000</v>
      </c>
      <c r="C10" s="185"/>
      <c r="D10" s="186"/>
      <c r="F10" s="185">
        <v>45471</v>
      </c>
      <c r="G10" s="186">
        <v>2500000</v>
      </c>
      <c r="H10" s="185"/>
      <c r="I10" s="186"/>
    </row>
    <row r="11" spans="1:9" x14ac:dyDescent="0.25">
      <c r="A11" s="185">
        <v>45425</v>
      </c>
      <c r="B11" s="186">
        <v>375000</v>
      </c>
      <c r="C11" s="185"/>
      <c r="D11" s="186"/>
      <c r="F11" s="185">
        <v>45471</v>
      </c>
      <c r="G11" s="186">
        <v>2500000</v>
      </c>
      <c r="H11" s="185"/>
      <c r="I11" s="186"/>
    </row>
    <row r="12" spans="1:9" x14ac:dyDescent="0.25">
      <c r="A12" s="187" t="s">
        <v>259</v>
      </c>
      <c r="B12" s="188">
        <f>SUM(B6:B11)</f>
        <v>8375000</v>
      </c>
      <c r="C12" s="187"/>
      <c r="D12" s="188">
        <f>SUM(D6:D11)</f>
        <v>5200000</v>
      </c>
      <c r="F12" s="187" t="s">
        <v>259</v>
      </c>
      <c r="G12" s="188">
        <f>SUM(G6:G11)</f>
        <v>15000000</v>
      </c>
      <c r="H12" s="187"/>
      <c r="I12" s="188">
        <f>SUM(I6:I11)</f>
        <v>0</v>
      </c>
    </row>
    <row r="16" spans="1:9" x14ac:dyDescent="0.25">
      <c r="A16" s="193" t="s">
        <v>260</v>
      </c>
      <c r="B16"/>
      <c r="D16"/>
    </row>
    <row r="17" spans="1:9" x14ac:dyDescent="0.25">
      <c r="A17" s="523" t="s">
        <v>254</v>
      </c>
      <c r="B17" s="523"/>
      <c r="C17" s="523" t="s">
        <v>255</v>
      </c>
      <c r="D17" s="523"/>
    </row>
    <row r="18" spans="1:9" ht="15.75" thickBot="1" x14ac:dyDescent="0.3">
      <c r="A18" s="184" t="s">
        <v>176</v>
      </c>
      <c r="B18" s="186" t="s">
        <v>256</v>
      </c>
      <c r="C18" s="184" t="s">
        <v>176</v>
      </c>
      <c r="D18" s="186" t="s">
        <v>256</v>
      </c>
    </row>
    <row r="19" spans="1:9" x14ac:dyDescent="0.25">
      <c r="A19" s="185">
        <v>45491</v>
      </c>
      <c r="B19" s="186">
        <v>2500000</v>
      </c>
      <c r="C19" s="185">
        <v>45474</v>
      </c>
      <c r="D19" s="186">
        <v>10950000</v>
      </c>
      <c r="F19" s="633" t="s">
        <v>263</v>
      </c>
      <c r="G19" s="634"/>
      <c r="H19" s="634"/>
      <c r="I19" s="200">
        <f>D12+I12+D35</f>
        <v>48150000</v>
      </c>
    </row>
    <row r="20" spans="1:9" x14ac:dyDescent="0.25">
      <c r="A20" s="185">
        <v>45491</v>
      </c>
      <c r="B20" s="186">
        <v>2500000</v>
      </c>
      <c r="C20" s="185">
        <v>45474</v>
      </c>
      <c r="D20" s="186">
        <v>2250000</v>
      </c>
      <c r="F20" s="194" t="s">
        <v>262</v>
      </c>
      <c r="G20" s="193"/>
      <c r="I20" s="195">
        <f>I19/3</f>
        <v>16050000</v>
      </c>
    </row>
    <row r="21" spans="1:9" x14ac:dyDescent="0.25">
      <c r="A21" s="185">
        <v>45491</v>
      </c>
      <c r="B21" s="186">
        <v>2500000</v>
      </c>
      <c r="C21" s="185">
        <v>45477</v>
      </c>
      <c r="D21" s="186">
        <v>10800000</v>
      </c>
      <c r="F21" s="194"/>
      <c r="G21" s="193"/>
      <c r="I21" s="196"/>
    </row>
    <row r="22" spans="1:9" x14ac:dyDescent="0.25">
      <c r="A22" s="185">
        <v>45491</v>
      </c>
      <c r="B22" s="186">
        <v>2500000</v>
      </c>
      <c r="C22" s="185">
        <v>45481</v>
      </c>
      <c r="D22" s="186">
        <v>4800000</v>
      </c>
      <c r="F22" s="635" t="s">
        <v>271</v>
      </c>
      <c r="G22" s="636"/>
      <c r="H22" s="636"/>
      <c r="I22" s="201">
        <f>B12+G12+B35</f>
        <v>64075000</v>
      </c>
    </row>
    <row r="23" spans="1:9" ht="15.75" thickBot="1" x14ac:dyDescent="0.3">
      <c r="A23" s="185">
        <v>45496</v>
      </c>
      <c r="B23" s="186">
        <v>2500000</v>
      </c>
      <c r="C23" s="185">
        <v>45482</v>
      </c>
      <c r="D23" s="186">
        <v>4500000</v>
      </c>
      <c r="F23" s="197" t="s">
        <v>262</v>
      </c>
      <c r="G23" s="198"/>
      <c r="H23" s="204"/>
      <c r="I23" s="199">
        <f>I22/3</f>
        <v>21358333.333333332</v>
      </c>
    </row>
    <row r="24" spans="1:9" x14ac:dyDescent="0.25">
      <c r="A24" s="185">
        <v>45496</v>
      </c>
      <c r="B24" s="186">
        <v>1250000</v>
      </c>
      <c r="C24" s="185">
        <v>45494</v>
      </c>
      <c r="D24" s="186">
        <v>4500000</v>
      </c>
    </row>
    <row r="25" spans="1:9" x14ac:dyDescent="0.25">
      <c r="A25" s="185">
        <v>45496</v>
      </c>
      <c r="B25" s="186">
        <v>1000000</v>
      </c>
      <c r="C25" s="185">
        <v>45504</v>
      </c>
      <c r="D25" s="186">
        <v>5150000</v>
      </c>
    </row>
    <row r="26" spans="1:9" x14ac:dyDescent="0.25">
      <c r="A26" s="185">
        <v>45496</v>
      </c>
      <c r="B26" s="186">
        <v>2700000</v>
      </c>
      <c r="C26" s="185"/>
      <c r="D26" s="186"/>
      <c r="G26" t="s">
        <v>264</v>
      </c>
    </row>
    <row r="27" spans="1:9" x14ac:dyDescent="0.25">
      <c r="A27" s="185">
        <v>45496</v>
      </c>
      <c r="B27" s="186">
        <v>2500000</v>
      </c>
      <c r="C27" s="185"/>
      <c r="D27" s="186"/>
      <c r="G27" t="s">
        <v>266</v>
      </c>
    </row>
    <row r="28" spans="1:9" x14ac:dyDescent="0.25">
      <c r="A28" s="185">
        <v>45496</v>
      </c>
      <c r="B28" s="186">
        <v>2500000</v>
      </c>
      <c r="C28" s="185"/>
      <c r="D28" s="186"/>
    </row>
    <row r="29" spans="1:9" x14ac:dyDescent="0.25">
      <c r="A29" s="185">
        <v>45499</v>
      </c>
      <c r="B29" s="186">
        <v>5600000</v>
      </c>
      <c r="C29" s="185"/>
      <c r="D29" s="186"/>
    </row>
    <row r="30" spans="1:9" x14ac:dyDescent="0.25">
      <c r="A30" s="185">
        <v>45499</v>
      </c>
      <c r="B30" s="186">
        <v>1500000</v>
      </c>
      <c r="C30" s="185"/>
      <c r="D30" s="186"/>
    </row>
    <row r="31" spans="1:9" x14ac:dyDescent="0.25">
      <c r="A31" s="185">
        <v>45502</v>
      </c>
      <c r="B31" s="186">
        <v>3800000</v>
      </c>
      <c r="C31" s="185"/>
      <c r="D31" s="186"/>
      <c r="G31" s="202" t="s">
        <v>265</v>
      </c>
    </row>
    <row r="32" spans="1:9" x14ac:dyDescent="0.25">
      <c r="A32" s="185">
        <v>45503</v>
      </c>
      <c r="B32" s="186">
        <v>2500000</v>
      </c>
      <c r="C32" s="185"/>
      <c r="D32" s="186"/>
    </row>
    <row r="33" spans="1:4" x14ac:dyDescent="0.25">
      <c r="A33" s="185">
        <v>45504</v>
      </c>
      <c r="B33" s="186">
        <v>2850000</v>
      </c>
      <c r="C33" s="185"/>
      <c r="D33" s="186"/>
    </row>
    <row r="34" spans="1:4" x14ac:dyDescent="0.25">
      <c r="A34" s="185">
        <v>45504</v>
      </c>
      <c r="B34" s="186">
        <v>2000000</v>
      </c>
      <c r="C34" s="185"/>
      <c r="D34" s="186"/>
    </row>
    <row r="35" spans="1:4" x14ac:dyDescent="0.25">
      <c r="A35" s="187" t="s">
        <v>259</v>
      </c>
      <c r="B35" s="192">
        <f>SUM(B19:B34)</f>
        <v>40700000</v>
      </c>
      <c r="C35" s="187"/>
      <c r="D35" s="192">
        <f>SUM(D19:D34)</f>
        <v>42950000</v>
      </c>
    </row>
  </sheetData>
  <mergeCells count="10">
    <mergeCell ref="A17:B17"/>
    <mergeCell ref="C17:D17"/>
    <mergeCell ref="F19:H19"/>
    <mergeCell ref="F22:H22"/>
    <mergeCell ref="A1:I1"/>
    <mergeCell ref="A2:I2"/>
    <mergeCell ref="A4:B4"/>
    <mergeCell ref="C4:D4"/>
    <mergeCell ref="F4:G4"/>
    <mergeCell ref="H4:I4"/>
  </mergeCells>
  <pageMargins left="0.55118110236220474" right="0.27559055118110237" top="0.35433070866141736" bottom="0.19685039370078741" header="0.31496062992125984" footer="0.31496062992125984"/>
  <pageSetup orientation="portrait" verticalDpi="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18"/>
  <sheetViews>
    <sheetView topLeftCell="A16" workbookViewId="0">
      <selection activeCell="F80" sqref="F80"/>
    </sheetView>
  </sheetViews>
  <sheetFormatPr defaultRowHeight="15" x14ac:dyDescent="0.25"/>
  <cols>
    <col min="1" max="1" width="10.7109375" bestFit="1" customWidth="1"/>
    <col min="2" max="2" width="13.28515625" style="138" bestFit="1" customWidth="1"/>
    <col min="3" max="3" width="10.7109375" bestFit="1" customWidth="1"/>
    <col min="4" max="4" width="13.28515625" style="138" bestFit="1" customWidth="1"/>
    <col min="5" max="5" width="3.42578125" customWidth="1"/>
    <col min="6" max="6" width="10.7109375" bestFit="1" customWidth="1"/>
    <col min="7" max="7" width="13.28515625" customWidth="1"/>
    <col min="8" max="8" width="13.42578125" customWidth="1"/>
    <col min="9" max="9" width="13.28515625" bestFit="1" customWidth="1"/>
  </cols>
  <sheetData>
    <row r="1" spans="1:9" x14ac:dyDescent="0.25">
      <c r="A1" s="629" t="s">
        <v>257</v>
      </c>
      <c r="B1" s="629"/>
      <c r="C1" s="629"/>
      <c r="D1" s="629"/>
      <c r="E1" s="629"/>
      <c r="F1" s="629"/>
      <c r="G1" s="629"/>
      <c r="H1" s="629"/>
      <c r="I1" s="629"/>
    </row>
    <row r="2" spans="1:9" x14ac:dyDescent="0.25">
      <c r="A2" s="629" t="s">
        <v>258</v>
      </c>
      <c r="B2" s="629"/>
      <c r="C2" s="629"/>
      <c r="D2" s="629"/>
      <c r="E2" s="629"/>
      <c r="F2" s="629"/>
      <c r="G2" s="629"/>
      <c r="H2" s="629"/>
      <c r="I2" s="629"/>
    </row>
    <row r="3" spans="1:9" x14ac:dyDescent="0.25">
      <c r="A3" s="193" t="s">
        <v>261</v>
      </c>
      <c r="F3" s="193" t="s">
        <v>253</v>
      </c>
      <c r="G3" s="138"/>
      <c r="I3" s="138"/>
    </row>
    <row r="4" spans="1:9" x14ac:dyDescent="0.25">
      <c r="A4" s="523" t="s">
        <v>254</v>
      </c>
      <c r="B4" s="523"/>
      <c r="C4" s="523" t="s">
        <v>255</v>
      </c>
      <c r="D4" s="523"/>
      <c r="F4" s="523" t="s">
        <v>254</v>
      </c>
      <c r="G4" s="523"/>
      <c r="H4" s="523" t="s">
        <v>255</v>
      </c>
      <c r="I4" s="523"/>
    </row>
    <row r="5" spans="1:9" x14ac:dyDescent="0.25">
      <c r="A5" s="184" t="s">
        <v>176</v>
      </c>
      <c r="B5" s="186" t="s">
        <v>256</v>
      </c>
      <c r="C5" s="184" t="s">
        <v>176</v>
      </c>
      <c r="D5" s="186" t="s">
        <v>256</v>
      </c>
      <c r="F5" s="184" t="s">
        <v>176</v>
      </c>
      <c r="G5" s="186" t="s">
        <v>256</v>
      </c>
      <c r="H5" s="184" t="s">
        <v>176</v>
      </c>
      <c r="I5" s="186" t="s">
        <v>256</v>
      </c>
    </row>
    <row r="6" spans="1:9" x14ac:dyDescent="0.25">
      <c r="A6" s="185"/>
      <c r="B6" s="186"/>
      <c r="C6" s="185"/>
      <c r="D6" s="186"/>
      <c r="F6" s="185">
        <v>45447</v>
      </c>
      <c r="G6" s="186">
        <v>1005000</v>
      </c>
      <c r="H6" s="185">
        <v>45447</v>
      </c>
      <c r="I6" s="186">
        <v>1500000</v>
      </c>
    </row>
    <row r="7" spans="1:9" x14ac:dyDescent="0.25">
      <c r="A7" s="185"/>
      <c r="B7" s="186"/>
      <c r="C7" s="185"/>
      <c r="D7" s="186"/>
      <c r="F7" s="185">
        <v>45449</v>
      </c>
      <c r="G7" s="186">
        <v>1000000</v>
      </c>
      <c r="H7" s="185">
        <v>45449</v>
      </c>
      <c r="I7" s="186">
        <v>8000000</v>
      </c>
    </row>
    <row r="8" spans="1:9" x14ac:dyDescent="0.25">
      <c r="A8" s="185"/>
      <c r="B8" s="186"/>
      <c r="C8" s="185"/>
      <c r="D8" s="186"/>
      <c r="F8" s="185">
        <v>45449</v>
      </c>
      <c r="G8" s="186">
        <v>400000</v>
      </c>
      <c r="H8" s="185">
        <v>45450</v>
      </c>
      <c r="I8" s="186">
        <v>2800000</v>
      </c>
    </row>
    <row r="9" spans="1:9" x14ac:dyDescent="0.25">
      <c r="A9" s="185"/>
      <c r="B9" s="186"/>
      <c r="C9" s="185"/>
      <c r="D9" s="186"/>
      <c r="F9" s="185">
        <v>45450</v>
      </c>
      <c r="G9" s="186">
        <v>2500000</v>
      </c>
      <c r="H9" s="185">
        <v>45455</v>
      </c>
      <c r="I9" s="186">
        <v>11000000</v>
      </c>
    </row>
    <row r="10" spans="1:9" x14ac:dyDescent="0.25">
      <c r="A10" s="185"/>
      <c r="B10" s="186"/>
      <c r="C10" s="185"/>
      <c r="D10" s="186"/>
      <c r="F10" s="185">
        <v>45451</v>
      </c>
      <c r="G10" s="186">
        <v>1000000</v>
      </c>
      <c r="H10" s="185">
        <v>45468</v>
      </c>
      <c r="I10" s="186">
        <v>9000000</v>
      </c>
    </row>
    <row r="11" spans="1:9" x14ac:dyDescent="0.25">
      <c r="A11" s="185"/>
      <c r="B11" s="186"/>
      <c r="C11" s="185"/>
      <c r="D11" s="186"/>
      <c r="F11" s="185">
        <v>45451</v>
      </c>
      <c r="G11" s="186">
        <v>2500000</v>
      </c>
      <c r="H11" s="185">
        <v>45469</v>
      </c>
      <c r="I11" s="186">
        <v>3000000</v>
      </c>
    </row>
    <row r="12" spans="1:9" x14ac:dyDescent="0.25">
      <c r="A12" s="185"/>
      <c r="B12" s="186"/>
      <c r="C12" s="185"/>
      <c r="D12" s="186"/>
      <c r="F12" s="185">
        <v>45453</v>
      </c>
      <c r="G12" s="186">
        <v>200000</v>
      </c>
      <c r="H12" s="185">
        <v>45471</v>
      </c>
      <c r="I12" s="186">
        <v>3000000</v>
      </c>
    </row>
    <row r="13" spans="1:9" x14ac:dyDescent="0.25">
      <c r="A13" s="185"/>
      <c r="B13" s="186"/>
      <c r="C13" s="185"/>
      <c r="D13" s="186"/>
      <c r="F13" s="185">
        <v>45454</v>
      </c>
      <c r="G13" s="186">
        <v>1500000</v>
      </c>
      <c r="H13" s="185">
        <v>45472</v>
      </c>
      <c r="I13" s="186">
        <v>3000000</v>
      </c>
    </row>
    <row r="14" spans="1:9" x14ac:dyDescent="0.25">
      <c r="A14" s="185"/>
      <c r="B14" s="186"/>
      <c r="C14" s="184"/>
      <c r="D14" s="186"/>
      <c r="F14" s="185">
        <v>45456</v>
      </c>
      <c r="G14" s="186">
        <v>10000000</v>
      </c>
      <c r="H14" s="184"/>
      <c r="I14" s="186"/>
    </row>
    <row r="15" spans="1:9" x14ac:dyDescent="0.25">
      <c r="A15" s="185"/>
      <c r="B15" s="186"/>
      <c r="C15" s="184"/>
      <c r="D15" s="186"/>
      <c r="F15" s="185">
        <v>45456</v>
      </c>
      <c r="G15" s="186">
        <v>1000000</v>
      </c>
      <c r="H15" s="184"/>
      <c r="I15" s="186"/>
    </row>
    <row r="16" spans="1:9" x14ac:dyDescent="0.25">
      <c r="A16" s="185"/>
      <c r="B16" s="186"/>
      <c r="C16" s="184"/>
      <c r="D16" s="186"/>
      <c r="F16" s="185">
        <v>45462</v>
      </c>
      <c r="G16" s="186">
        <v>2500000</v>
      </c>
      <c r="H16" s="184"/>
      <c r="I16" s="186"/>
    </row>
    <row r="17" spans="1:9" x14ac:dyDescent="0.25">
      <c r="A17" s="185"/>
      <c r="B17" s="186"/>
      <c r="C17" s="184"/>
      <c r="D17" s="186"/>
      <c r="F17" s="185">
        <v>45462</v>
      </c>
      <c r="G17" s="186">
        <v>2500000</v>
      </c>
      <c r="H17" s="184"/>
      <c r="I17" s="186"/>
    </row>
    <row r="18" spans="1:9" x14ac:dyDescent="0.25">
      <c r="A18" s="185"/>
      <c r="B18" s="186"/>
      <c r="C18" s="184"/>
      <c r="D18" s="186"/>
      <c r="F18" s="185">
        <v>45463</v>
      </c>
      <c r="G18" s="186">
        <v>800000</v>
      </c>
      <c r="H18" s="184"/>
      <c r="I18" s="186"/>
    </row>
    <row r="19" spans="1:9" x14ac:dyDescent="0.25">
      <c r="A19" s="185"/>
      <c r="B19" s="186"/>
      <c r="C19" s="184"/>
      <c r="D19" s="186"/>
      <c r="F19" s="185">
        <v>45464</v>
      </c>
      <c r="G19" s="186">
        <v>2000000</v>
      </c>
      <c r="H19" s="184"/>
      <c r="I19" s="186"/>
    </row>
    <row r="20" spans="1:9" x14ac:dyDescent="0.25">
      <c r="A20" s="185"/>
      <c r="B20" s="186"/>
      <c r="C20" s="184"/>
      <c r="D20" s="186"/>
      <c r="F20" s="185">
        <v>45467</v>
      </c>
      <c r="G20" s="186">
        <v>2500000</v>
      </c>
      <c r="H20" s="184"/>
      <c r="I20" s="186"/>
    </row>
    <row r="21" spans="1:9" x14ac:dyDescent="0.25">
      <c r="A21" s="185"/>
      <c r="B21" s="186"/>
      <c r="C21" s="184"/>
      <c r="D21" s="186"/>
      <c r="F21" s="185">
        <v>45467</v>
      </c>
      <c r="G21" s="186">
        <v>2500000</v>
      </c>
      <c r="H21" s="184"/>
      <c r="I21" s="186"/>
    </row>
    <row r="22" spans="1:9" x14ac:dyDescent="0.25">
      <c r="A22" s="185"/>
      <c r="B22" s="186"/>
      <c r="C22" s="184"/>
      <c r="D22" s="186"/>
      <c r="F22" s="185">
        <v>45468</v>
      </c>
      <c r="G22" s="186">
        <v>1500000</v>
      </c>
      <c r="H22" s="184"/>
      <c r="I22" s="186"/>
    </row>
    <row r="23" spans="1:9" x14ac:dyDescent="0.25">
      <c r="A23" s="185"/>
      <c r="B23" s="186"/>
      <c r="C23" s="184"/>
      <c r="D23" s="186"/>
      <c r="F23" s="185">
        <v>45468</v>
      </c>
      <c r="G23" s="186">
        <v>500000</v>
      </c>
      <c r="H23" s="184"/>
      <c r="I23" s="186"/>
    </row>
    <row r="24" spans="1:9" x14ac:dyDescent="0.25">
      <c r="A24" s="185"/>
      <c r="B24" s="186"/>
      <c r="C24" s="184"/>
      <c r="D24" s="186"/>
      <c r="F24" s="185">
        <v>45470</v>
      </c>
      <c r="G24" s="186">
        <v>2500000</v>
      </c>
      <c r="H24" s="184"/>
      <c r="I24" s="186"/>
    </row>
    <row r="25" spans="1:9" x14ac:dyDescent="0.25">
      <c r="A25" s="185"/>
      <c r="B25" s="186"/>
      <c r="C25" s="184"/>
      <c r="D25" s="186"/>
      <c r="F25" s="185">
        <v>45470</v>
      </c>
      <c r="G25" s="186">
        <v>20000000</v>
      </c>
      <c r="H25" s="184"/>
      <c r="I25" s="186"/>
    </row>
    <row r="26" spans="1:9" x14ac:dyDescent="0.25">
      <c r="A26" s="185"/>
      <c r="B26" s="186"/>
      <c r="C26" s="184"/>
      <c r="D26" s="186"/>
      <c r="F26" s="185">
        <v>45470</v>
      </c>
      <c r="G26" s="186">
        <v>2500000</v>
      </c>
      <c r="H26" s="184"/>
      <c r="I26" s="186"/>
    </row>
    <row r="27" spans="1:9" x14ac:dyDescent="0.25">
      <c r="A27" s="185"/>
      <c r="B27" s="186"/>
      <c r="C27" s="184"/>
      <c r="D27" s="186"/>
      <c r="F27" s="185">
        <v>45470</v>
      </c>
      <c r="G27" s="186">
        <v>500000</v>
      </c>
      <c r="H27" s="184"/>
      <c r="I27" s="186"/>
    </row>
    <row r="28" spans="1:9" x14ac:dyDescent="0.25">
      <c r="A28" s="185"/>
      <c r="B28" s="186"/>
      <c r="C28" s="184"/>
      <c r="D28" s="186"/>
      <c r="F28" s="185">
        <v>45471</v>
      </c>
      <c r="G28" s="186">
        <v>1800000</v>
      </c>
      <c r="H28" s="184"/>
      <c r="I28" s="186"/>
    </row>
    <row r="29" spans="1:9" x14ac:dyDescent="0.25">
      <c r="A29" s="185"/>
      <c r="B29" s="186"/>
      <c r="C29" s="184"/>
      <c r="D29" s="186"/>
      <c r="F29" s="185">
        <v>45471</v>
      </c>
      <c r="G29" s="186">
        <v>1000000</v>
      </c>
      <c r="H29" s="184"/>
      <c r="I29" s="186"/>
    </row>
    <row r="30" spans="1:9" x14ac:dyDescent="0.25">
      <c r="A30" s="185"/>
      <c r="B30" s="186"/>
      <c r="C30" s="184"/>
      <c r="D30" s="186"/>
      <c r="F30" s="185">
        <v>45473</v>
      </c>
      <c r="G30" s="186">
        <v>1500000</v>
      </c>
      <c r="H30" s="184"/>
      <c r="I30" s="186"/>
    </row>
    <row r="31" spans="1:9" x14ac:dyDescent="0.25">
      <c r="A31" s="185"/>
      <c r="B31" s="186"/>
      <c r="C31" s="184"/>
      <c r="D31" s="186"/>
      <c r="F31" s="185">
        <v>45473</v>
      </c>
      <c r="G31" s="186">
        <v>1500000</v>
      </c>
      <c r="H31" s="184"/>
      <c r="I31" s="186"/>
    </row>
    <row r="32" spans="1:9" x14ac:dyDescent="0.25">
      <c r="A32" s="187" t="s">
        <v>259</v>
      </c>
      <c r="B32" s="188">
        <f>SUM(B6:B31)</f>
        <v>0</v>
      </c>
      <c r="C32" s="187"/>
      <c r="D32" s="188">
        <f>SUM(D6:D31)</f>
        <v>0</v>
      </c>
      <c r="F32" s="187" t="s">
        <v>259</v>
      </c>
      <c r="G32" s="188">
        <f>SUM(G6:G31)</f>
        <v>67205000</v>
      </c>
      <c r="H32" s="187"/>
      <c r="I32" s="188">
        <f>SUM(I6:I31)</f>
        <v>41300000</v>
      </c>
    </row>
    <row r="63" spans="1:4" x14ac:dyDescent="0.25">
      <c r="A63" s="193" t="s">
        <v>260</v>
      </c>
      <c r="B63"/>
      <c r="D63"/>
    </row>
    <row r="64" spans="1:4" x14ac:dyDescent="0.25">
      <c r="A64" s="523" t="s">
        <v>254</v>
      </c>
      <c r="B64" s="523"/>
      <c r="C64" s="523" t="s">
        <v>255</v>
      </c>
      <c r="D64" s="523"/>
    </row>
    <row r="65" spans="1:9" ht="15.75" thickBot="1" x14ac:dyDescent="0.3">
      <c r="A65" s="184" t="s">
        <v>176</v>
      </c>
      <c r="B65" s="186" t="s">
        <v>256</v>
      </c>
      <c r="C65" s="184" t="s">
        <v>176</v>
      </c>
      <c r="D65" s="186" t="s">
        <v>256</v>
      </c>
    </row>
    <row r="66" spans="1:9" x14ac:dyDescent="0.25">
      <c r="A66" s="185">
        <v>45475</v>
      </c>
      <c r="B66" s="186">
        <v>3000000</v>
      </c>
      <c r="C66" s="185">
        <v>45475</v>
      </c>
      <c r="D66" s="186">
        <v>2000000</v>
      </c>
      <c r="G66" s="633" t="s">
        <v>267</v>
      </c>
      <c r="H66" s="634"/>
      <c r="I66" s="200">
        <f>D32+I32+D118</f>
        <v>131150000</v>
      </c>
    </row>
    <row r="67" spans="1:9" x14ac:dyDescent="0.25">
      <c r="A67" s="185">
        <v>45475</v>
      </c>
      <c r="B67" s="186">
        <v>2475000</v>
      </c>
      <c r="C67" s="185">
        <v>45476</v>
      </c>
      <c r="D67" s="186">
        <v>2500000</v>
      </c>
      <c r="G67" s="194" t="s">
        <v>262</v>
      </c>
      <c r="H67" s="193"/>
      <c r="I67" s="195">
        <f>I66/2</f>
        <v>65575000</v>
      </c>
    </row>
    <row r="68" spans="1:9" x14ac:dyDescent="0.25">
      <c r="A68" s="185">
        <v>45476</v>
      </c>
      <c r="B68" s="186">
        <v>1000000</v>
      </c>
      <c r="C68" s="185">
        <v>45477</v>
      </c>
      <c r="D68" s="186">
        <v>2000000</v>
      </c>
      <c r="G68" s="194"/>
      <c r="H68" s="193"/>
      <c r="I68" s="196"/>
    </row>
    <row r="69" spans="1:9" x14ac:dyDescent="0.25">
      <c r="A69" s="185">
        <v>45477</v>
      </c>
      <c r="B69" s="186">
        <v>3000000</v>
      </c>
      <c r="C69" s="185">
        <v>45478</v>
      </c>
      <c r="D69" s="186">
        <v>2000000</v>
      </c>
      <c r="G69" s="635" t="s">
        <v>268</v>
      </c>
      <c r="H69" s="636"/>
      <c r="I69" s="201">
        <f>B32+G32+B118</f>
        <v>184855000</v>
      </c>
    </row>
    <row r="70" spans="1:9" ht="15.75" thickBot="1" x14ac:dyDescent="0.3">
      <c r="A70" s="185">
        <v>45477</v>
      </c>
      <c r="B70" s="186">
        <v>1000000</v>
      </c>
      <c r="C70" s="185">
        <v>45479</v>
      </c>
      <c r="D70" s="186">
        <v>2000000</v>
      </c>
      <c r="G70" s="197" t="s">
        <v>262</v>
      </c>
      <c r="H70" s="198"/>
      <c r="I70" s="199">
        <f>I69/2</f>
        <v>92427500</v>
      </c>
    </row>
    <row r="71" spans="1:9" x14ac:dyDescent="0.25">
      <c r="A71" s="185">
        <v>45477</v>
      </c>
      <c r="B71" s="186">
        <v>2500000</v>
      </c>
      <c r="C71" s="185">
        <v>45481</v>
      </c>
      <c r="D71" s="186">
        <v>2000000</v>
      </c>
    </row>
    <row r="72" spans="1:9" x14ac:dyDescent="0.25">
      <c r="A72" s="185">
        <v>45477</v>
      </c>
      <c r="B72" s="186">
        <v>2500000</v>
      </c>
      <c r="C72" s="185">
        <v>45482</v>
      </c>
      <c r="D72" s="186">
        <v>2000000</v>
      </c>
    </row>
    <row r="73" spans="1:9" x14ac:dyDescent="0.25">
      <c r="A73" s="185">
        <v>45477</v>
      </c>
      <c r="B73" s="186">
        <v>1000000</v>
      </c>
      <c r="C73" s="185">
        <v>45483</v>
      </c>
      <c r="D73" s="186">
        <v>3000000</v>
      </c>
      <c r="G73" t="s">
        <v>264</v>
      </c>
    </row>
    <row r="74" spans="1:9" x14ac:dyDescent="0.25">
      <c r="A74" s="185">
        <v>45479</v>
      </c>
      <c r="B74" s="186">
        <v>3000000</v>
      </c>
      <c r="C74" s="185">
        <v>45484</v>
      </c>
      <c r="D74" s="186">
        <v>2000000</v>
      </c>
      <c r="G74" t="s">
        <v>266</v>
      </c>
    </row>
    <row r="75" spans="1:9" x14ac:dyDescent="0.25">
      <c r="A75" s="185">
        <v>45479</v>
      </c>
      <c r="B75" s="186">
        <v>1000000</v>
      </c>
      <c r="C75" s="185">
        <v>45485</v>
      </c>
      <c r="D75" s="186">
        <v>3000000</v>
      </c>
    </row>
    <row r="76" spans="1:9" x14ac:dyDescent="0.25">
      <c r="A76" s="185">
        <v>45479</v>
      </c>
      <c r="B76" s="186">
        <v>1000000</v>
      </c>
      <c r="C76" s="185">
        <v>45487</v>
      </c>
      <c r="D76" s="186">
        <v>2500000</v>
      </c>
    </row>
    <row r="77" spans="1:9" x14ac:dyDescent="0.25">
      <c r="A77" s="185">
        <v>45481</v>
      </c>
      <c r="B77" s="186">
        <v>500000</v>
      </c>
      <c r="C77" s="185">
        <v>45488</v>
      </c>
      <c r="D77" s="186">
        <v>3000000</v>
      </c>
    </row>
    <row r="78" spans="1:9" x14ac:dyDescent="0.25">
      <c r="A78" s="185">
        <v>45481</v>
      </c>
      <c r="B78" s="186">
        <v>4700000</v>
      </c>
      <c r="C78" s="185">
        <v>45489</v>
      </c>
      <c r="D78" s="186">
        <v>2500000</v>
      </c>
      <c r="G78" s="202" t="s">
        <v>265</v>
      </c>
    </row>
    <row r="79" spans="1:9" x14ac:dyDescent="0.25">
      <c r="A79" s="185">
        <v>45481</v>
      </c>
      <c r="B79" s="186">
        <v>1500000</v>
      </c>
      <c r="C79" s="185">
        <v>45491</v>
      </c>
      <c r="D79" s="186">
        <v>2000000</v>
      </c>
    </row>
    <row r="80" spans="1:9" x14ac:dyDescent="0.25">
      <c r="A80" s="185">
        <v>45481</v>
      </c>
      <c r="B80" s="186">
        <v>1500000</v>
      </c>
      <c r="C80" s="185">
        <v>45492</v>
      </c>
      <c r="D80" s="186">
        <v>2500000</v>
      </c>
    </row>
    <row r="81" spans="1:4" x14ac:dyDescent="0.25">
      <c r="A81" s="185">
        <v>45481</v>
      </c>
      <c r="B81" s="186">
        <v>1500000</v>
      </c>
      <c r="C81" s="185">
        <v>45493</v>
      </c>
      <c r="D81" s="186">
        <v>2000000</v>
      </c>
    </row>
    <row r="82" spans="1:4" x14ac:dyDescent="0.25">
      <c r="A82" s="185">
        <v>45481</v>
      </c>
      <c r="B82" s="186">
        <v>1500000</v>
      </c>
      <c r="C82" s="185">
        <v>45493</v>
      </c>
      <c r="D82" s="186">
        <v>3000000</v>
      </c>
    </row>
    <row r="83" spans="1:4" x14ac:dyDescent="0.25">
      <c r="A83" s="185">
        <v>45482</v>
      </c>
      <c r="B83" s="186">
        <v>1950000</v>
      </c>
      <c r="C83" s="185">
        <v>45494</v>
      </c>
      <c r="D83" s="186">
        <v>2000000</v>
      </c>
    </row>
    <row r="84" spans="1:4" x14ac:dyDescent="0.25">
      <c r="A84" s="185">
        <v>45482</v>
      </c>
      <c r="B84" s="186">
        <v>2000000</v>
      </c>
      <c r="C84" s="185">
        <v>45495</v>
      </c>
      <c r="D84" s="186">
        <v>2500000</v>
      </c>
    </row>
    <row r="85" spans="1:4" x14ac:dyDescent="0.25">
      <c r="A85" s="185">
        <v>45483</v>
      </c>
      <c r="B85" s="186">
        <v>1500000</v>
      </c>
      <c r="C85" s="185">
        <v>45496</v>
      </c>
      <c r="D85" s="186">
        <v>3000000</v>
      </c>
    </row>
    <row r="86" spans="1:4" x14ac:dyDescent="0.25">
      <c r="A86" s="185">
        <v>45483</v>
      </c>
      <c r="B86" s="186">
        <v>1500000</v>
      </c>
      <c r="C86" s="185">
        <v>45497</v>
      </c>
      <c r="D86" s="186">
        <v>5000000</v>
      </c>
    </row>
    <row r="87" spans="1:4" x14ac:dyDescent="0.25">
      <c r="A87" s="185">
        <v>45483</v>
      </c>
      <c r="B87" s="186">
        <v>2975000</v>
      </c>
      <c r="C87" s="185">
        <v>45498</v>
      </c>
      <c r="D87" s="186">
        <v>5000000</v>
      </c>
    </row>
    <row r="88" spans="1:4" x14ac:dyDescent="0.25">
      <c r="A88" s="185">
        <v>45483</v>
      </c>
      <c r="B88" s="186">
        <v>1500000</v>
      </c>
      <c r="C88" s="185">
        <v>45499</v>
      </c>
      <c r="D88" s="186">
        <v>6000000</v>
      </c>
    </row>
    <row r="89" spans="1:4" x14ac:dyDescent="0.25">
      <c r="A89" s="185">
        <v>45483</v>
      </c>
      <c r="B89" s="186">
        <v>2500000</v>
      </c>
      <c r="C89" s="185">
        <v>45500</v>
      </c>
      <c r="D89" s="186">
        <v>5000000</v>
      </c>
    </row>
    <row r="90" spans="1:4" x14ac:dyDescent="0.25">
      <c r="A90" s="185">
        <v>45484</v>
      </c>
      <c r="B90" s="186">
        <v>3000000</v>
      </c>
      <c r="C90" s="185">
        <v>45502</v>
      </c>
      <c r="D90" s="186">
        <v>6000000</v>
      </c>
    </row>
    <row r="91" spans="1:4" x14ac:dyDescent="0.25">
      <c r="A91" s="185">
        <v>45484</v>
      </c>
      <c r="B91" s="186">
        <v>2000000</v>
      </c>
      <c r="C91" s="185">
        <v>45502</v>
      </c>
      <c r="D91" s="186">
        <v>2000000</v>
      </c>
    </row>
    <row r="92" spans="1:4" x14ac:dyDescent="0.25">
      <c r="A92" s="185">
        <v>45485</v>
      </c>
      <c r="B92" s="189">
        <v>3000000</v>
      </c>
      <c r="C92" s="185">
        <v>45503</v>
      </c>
      <c r="D92" s="189">
        <v>5000000</v>
      </c>
    </row>
    <row r="93" spans="1:4" x14ac:dyDescent="0.25">
      <c r="A93" s="185">
        <v>45488</v>
      </c>
      <c r="B93" s="190">
        <v>5000000</v>
      </c>
      <c r="C93" s="185">
        <v>45503</v>
      </c>
      <c r="D93" s="190">
        <v>850000</v>
      </c>
    </row>
    <row r="94" spans="1:4" x14ac:dyDescent="0.25">
      <c r="A94" s="185">
        <v>45488</v>
      </c>
      <c r="B94" s="190">
        <v>2000000</v>
      </c>
      <c r="C94" s="185">
        <v>45504</v>
      </c>
      <c r="D94" s="190">
        <v>5000000</v>
      </c>
    </row>
    <row r="95" spans="1:4" x14ac:dyDescent="0.25">
      <c r="A95" s="185">
        <v>45490</v>
      </c>
      <c r="B95" s="190">
        <v>2700000</v>
      </c>
      <c r="C95" s="185">
        <v>45504</v>
      </c>
      <c r="D95" s="190">
        <v>2500000</v>
      </c>
    </row>
    <row r="96" spans="1:4" x14ac:dyDescent="0.25">
      <c r="A96" s="185">
        <v>45491</v>
      </c>
      <c r="B96" s="191">
        <v>2500000</v>
      </c>
      <c r="C96" s="184"/>
      <c r="D96" s="184"/>
    </row>
    <row r="97" spans="1:4" x14ac:dyDescent="0.25">
      <c r="A97" s="185">
        <v>45492</v>
      </c>
      <c r="B97" s="191">
        <v>1800000</v>
      </c>
      <c r="C97" s="184"/>
      <c r="D97" s="184"/>
    </row>
    <row r="98" spans="1:4" x14ac:dyDescent="0.25">
      <c r="A98" s="185">
        <v>45493</v>
      </c>
      <c r="B98" s="191">
        <v>2000000</v>
      </c>
      <c r="C98" s="184"/>
      <c r="D98" s="184"/>
    </row>
    <row r="99" spans="1:4" x14ac:dyDescent="0.25">
      <c r="A99" s="185">
        <v>45494</v>
      </c>
      <c r="B99" s="191">
        <v>2000000</v>
      </c>
      <c r="C99" s="184"/>
      <c r="D99" s="184"/>
    </row>
    <row r="100" spans="1:4" x14ac:dyDescent="0.25">
      <c r="A100" s="185">
        <v>45494</v>
      </c>
      <c r="B100" s="191">
        <v>1000000</v>
      </c>
      <c r="C100" s="184"/>
      <c r="D100" s="184"/>
    </row>
    <row r="101" spans="1:4" x14ac:dyDescent="0.25">
      <c r="A101" s="185">
        <v>45497</v>
      </c>
      <c r="B101" s="191">
        <v>2500000</v>
      </c>
      <c r="C101" s="184"/>
      <c r="D101" s="184"/>
    </row>
    <row r="102" spans="1:4" x14ac:dyDescent="0.25">
      <c r="A102" s="185">
        <v>45497</v>
      </c>
      <c r="B102" s="191">
        <v>2500000</v>
      </c>
      <c r="C102" s="184"/>
      <c r="D102" s="184"/>
    </row>
    <row r="103" spans="1:4" x14ac:dyDescent="0.25">
      <c r="A103" s="185">
        <v>45497</v>
      </c>
      <c r="B103" s="191">
        <v>2500000</v>
      </c>
      <c r="C103" s="184"/>
      <c r="D103" s="184"/>
    </row>
    <row r="104" spans="1:4" x14ac:dyDescent="0.25">
      <c r="A104" s="185">
        <v>45498</v>
      </c>
      <c r="B104" s="191">
        <v>4000000</v>
      </c>
      <c r="C104" s="184"/>
      <c r="D104" s="184"/>
    </row>
    <row r="105" spans="1:4" x14ac:dyDescent="0.25">
      <c r="A105" s="185">
        <v>45500</v>
      </c>
      <c r="B105" s="191">
        <v>5700000</v>
      </c>
      <c r="C105" s="184"/>
      <c r="D105" s="184"/>
    </row>
    <row r="106" spans="1:4" x14ac:dyDescent="0.25">
      <c r="A106" s="185">
        <v>45500</v>
      </c>
      <c r="B106" s="191">
        <v>2500000</v>
      </c>
      <c r="C106" s="184"/>
      <c r="D106" s="184"/>
    </row>
    <row r="107" spans="1:4" x14ac:dyDescent="0.25">
      <c r="A107" s="185">
        <v>45501</v>
      </c>
      <c r="B107" s="191">
        <v>2500000</v>
      </c>
      <c r="C107" s="184"/>
      <c r="D107" s="184"/>
    </row>
    <row r="108" spans="1:4" x14ac:dyDescent="0.25">
      <c r="A108" s="185">
        <v>45502</v>
      </c>
      <c r="B108" s="191">
        <v>3800000</v>
      </c>
      <c r="C108" s="184"/>
      <c r="D108" s="184"/>
    </row>
    <row r="109" spans="1:4" x14ac:dyDescent="0.25">
      <c r="A109" s="185">
        <v>45502</v>
      </c>
      <c r="B109" s="191">
        <v>2000000</v>
      </c>
      <c r="C109" s="184"/>
      <c r="D109" s="184"/>
    </row>
    <row r="110" spans="1:4" x14ac:dyDescent="0.25">
      <c r="A110" s="185">
        <v>45502</v>
      </c>
      <c r="B110" s="191">
        <v>100000</v>
      </c>
      <c r="C110" s="184"/>
      <c r="D110" s="184"/>
    </row>
    <row r="111" spans="1:4" x14ac:dyDescent="0.25">
      <c r="A111" s="185">
        <v>45502</v>
      </c>
      <c r="B111" s="191">
        <v>2000000</v>
      </c>
      <c r="C111" s="184"/>
      <c r="D111" s="184"/>
    </row>
    <row r="112" spans="1:4" x14ac:dyDescent="0.25">
      <c r="A112" s="185">
        <v>45503</v>
      </c>
      <c r="B112" s="191">
        <v>2000000</v>
      </c>
      <c r="C112" s="184"/>
      <c r="D112" s="184"/>
    </row>
    <row r="113" spans="1:4" x14ac:dyDescent="0.25">
      <c r="A113" s="185">
        <v>45503</v>
      </c>
      <c r="B113" s="191">
        <v>500000</v>
      </c>
      <c r="C113" s="184"/>
      <c r="D113" s="184"/>
    </row>
    <row r="114" spans="1:4" x14ac:dyDescent="0.25">
      <c r="A114" s="185">
        <v>45503</v>
      </c>
      <c r="B114" s="191">
        <v>2500000</v>
      </c>
      <c r="C114" s="184"/>
      <c r="D114" s="184"/>
    </row>
    <row r="115" spans="1:4" x14ac:dyDescent="0.25">
      <c r="A115" s="185">
        <v>45504</v>
      </c>
      <c r="B115" s="191">
        <v>2850000</v>
      </c>
      <c r="C115" s="184"/>
      <c r="D115" s="184"/>
    </row>
    <row r="116" spans="1:4" x14ac:dyDescent="0.25">
      <c r="A116" s="185">
        <v>45504</v>
      </c>
      <c r="B116" s="191">
        <v>3600000</v>
      </c>
      <c r="C116" s="184"/>
      <c r="D116" s="184"/>
    </row>
    <row r="117" spans="1:4" x14ac:dyDescent="0.25">
      <c r="A117" s="185">
        <v>45504</v>
      </c>
      <c r="B117" s="191">
        <v>2500000</v>
      </c>
      <c r="C117" s="184"/>
      <c r="D117" s="184"/>
    </row>
    <row r="118" spans="1:4" x14ac:dyDescent="0.25">
      <c r="A118" s="187" t="s">
        <v>259</v>
      </c>
      <c r="B118" s="192">
        <f>SUM(B66:B117)</f>
        <v>117650000</v>
      </c>
      <c r="C118" s="187"/>
      <c r="D118" s="192">
        <f>SUM(D66:D117)</f>
        <v>89850000</v>
      </c>
    </row>
  </sheetData>
  <mergeCells count="10">
    <mergeCell ref="A64:B64"/>
    <mergeCell ref="C64:D64"/>
    <mergeCell ref="G66:H66"/>
    <mergeCell ref="G69:H69"/>
    <mergeCell ref="A1:I1"/>
    <mergeCell ref="A2:I2"/>
    <mergeCell ref="A4:B4"/>
    <mergeCell ref="C4:D4"/>
    <mergeCell ref="F4:G4"/>
    <mergeCell ref="H4:I4"/>
  </mergeCells>
  <pageMargins left="0.56999999999999995" right="0.27559055118110237" top="0.37" bottom="0.19685039370078741" header="0.31496062992125984" footer="0.31496062992125984"/>
  <pageSetup scale="85"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95"/>
  <sheetViews>
    <sheetView topLeftCell="A13" workbookViewId="0">
      <selection activeCell="K32" sqref="K32"/>
    </sheetView>
  </sheetViews>
  <sheetFormatPr defaultRowHeight="15" x14ac:dyDescent="0.25"/>
  <cols>
    <col min="1" max="1" width="3.5703125" customWidth="1"/>
    <col min="2" max="2" width="17.42578125" customWidth="1"/>
    <col min="3" max="3" width="11.7109375" style="310" customWidth="1"/>
    <col min="4" max="4" width="14.7109375" customWidth="1"/>
    <col min="5" max="5" width="11.7109375" style="310" customWidth="1"/>
    <col min="6" max="6" width="14.7109375" customWidth="1"/>
    <col min="7" max="7" width="11.7109375" style="310" customWidth="1"/>
    <col min="8" max="8" width="4.42578125" customWidth="1"/>
    <col min="9" max="9" width="13.85546875" customWidth="1"/>
    <col min="11" max="11" width="10.85546875" customWidth="1"/>
    <col min="13" max="13" width="12.7109375" customWidth="1"/>
  </cols>
  <sheetData>
    <row r="1" spans="1:13" ht="15.75" x14ac:dyDescent="0.25">
      <c r="A1" s="309" t="s">
        <v>514</v>
      </c>
    </row>
    <row r="2" spans="1:13" ht="15.75" x14ac:dyDescent="0.25">
      <c r="A2" s="309" t="s">
        <v>515</v>
      </c>
      <c r="B2" s="193" t="s">
        <v>516</v>
      </c>
    </row>
    <row r="4" spans="1:13" x14ac:dyDescent="0.25">
      <c r="B4" s="193" t="s">
        <v>517</v>
      </c>
      <c r="C4" s="310" t="s">
        <v>518</v>
      </c>
      <c r="I4" s="311" t="s">
        <v>519</v>
      </c>
      <c r="J4" s="184" t="s">
        <v>520</v>
      </c>
      <c r="K4" s="184" t="s">
        <v>521</v>
      </c>
      <c r="L4" s="184" t="s">
        <v>522</v>
      </c>
      <c r="M4" s="184" t="s">
        <v>523</v>
      </c>
    </row>
    <row r="5" spans="1:13" s="193" customFormat="1" x14ac:dyDescent="0.25">
      <c r="A5" s="187" t="s">
        <v>524</v>
      </c>
      <c r="B5" s="187" t="s">
        <v>525</v>
      </c>
      <c r="C5" s="312" t="s">
        <v>526</v>
      </c>
      <c r="D5" s="187" t="s">
        <v>527</v>
      </c>
      <c r="E5" s="312" t="s">
        <v>526</v>
      </c>
      <c r="F5" s="187" t="s">
        <v>528</v>
      </c>
      <c r="G5" s="312" t="s">
        <v>526</v>
      </c>
      <c r="I5" s="313" t="s">
        <v>525</v>
      </c>
      <c r="J5" s="314">
        <v>2026</v>
      </c>
      <c r="K5" s="315">
        <v>1984</v>
      </c>
      <c r="L5" s="316">
        <f t="shared" ref="L5:L12" si="0">J5-K5</f>
        <v>42</v>
      </c>
      <c r="M5" s="317">
        <f>(IF(L5&lt;=40,(C6),IF(L5&lt;=60,(C7))))</f>
        <v>2500000</v>
      </c>
    </row>
    <row r="6" spans="1:13" x14ac:dyDescent="0.25">
      <c r="A6" s="184">
        <v>1</v>
      </c>
      <c r="B6" s="184" t="s">
        <v>529</v>
      </c>
      <c r="C6" s="318">
        <v>1500000</v>
      </c>
      <c r="D6" s="184" t="s">
        <v>530</v>
      </c>
      <c r="E6" s="318">
        <v>2000000</v>
      </c>
      <c r="F6" s="184" t="s">
        <v>531</v>
      </c>
      <c r="G6" s="318">
        <v>500000</v>
      </c>
      <c r="I6" s="313" t="s">
        <v>527</v>
      </c>
      <c r="J6" s="314">
        <v>2026</v>
      </c>
      <c r="K6" s="315">
        <v>1987</v>
      </c>
      <c r="L6" s="316">
        <f t="shared" si="0"/>
        <v>39</v>
      </c>
      <c r="M6" s="317">
        <f>(IF(L6&lt;=40,(E6),IF(L6&lt;=60,(E7))))</f>
        <v>2000000</v>
      </c>
    </row>
    <row r="7" spans="1:13" x14ac:dyDescent="0.25">
      <c r="A7" s="184">
        <v>2</v>
      </c>
      <c r="B7" s="184" t="s">
        <v>532</v>
      </c>
      <c r="C7" s="318">
        <v>2500000</v>
      </c>
      <c r="D7" s="184" t="s">
        <v>533</v>
      </c>
      <c r="E7" s="318">
        <v>3000000</v>
      </c>
      <c r="F7" s="184" t="s">
        <v>534</v>
      </c>
      <c r="G7" s="318">
        <v>1000000</v>
      </c>
      <c r="I7" s="313" t="s">
        <v>535</v>
      </c>
      <c r="J7" s="314">
        <v>2026</v>
      </c>
      <c r="K7" s="315">
        <v>2006</v>
      </c>
      <c r="L7" s="316">
        <f t="shared" si="0"/>
        <v>20</v>
      </c>
      <c r="M7" s="317">
        <f>(IF(L7&lt;=5,(G6),IF(L7&lt;=10,(G7),IF(L7&lt;=15,(G8),IF(L7&lt;=20,(G9))))))</f>
        <v>2000000</v>
      </c>
    </row>
    <row r="8" spans="1:13" x14ac:dyDescent="0.25">
      <c r="A8" s="184"/>
      <c r="B8" s="184"/>
      <c r="C8" s="318"/>
      <c r="D8" s="184"/>
      <c r="E8" s="318"/>
      <c r="F8" s="184" t="s">
        <v>536</v>
      </c>
      <c r="G8" s="318">
        <v>1500000</v>
      </c>
      <c r="I8" s="313" t="s">
        <v>537</v>
      </c>
      <c r="J8" s="314">
        <v>2026</v>
      </c>
      <c r="K8" s="319">
        <v>2016</v>
      </c>
      <c r="L8" s="316">
        <f t="shared" si="0"/>
        <v>10</v>
      </c>
      <c r="M8" s="317">
        <f>(IF(L8&lt;=5,(G6),IF(L8&lt;=10,(G7),IF(L8&lt;=15,(G8),IF(L8&lt;=20,(G9))))))</f>
        <v>1000000</v>
      </c>
    </row>
    <row r="9" spans="1:13" x14ac:dyDescent="0.25">
      <c r="A9" s="184"/>
      <c r="B9" s="184"/>
      <c r="C9" s="318"/>
      <c r="D9" s="184"/>
      <c r="E9" s="318"/>
      <c r="F9" s="184" t="s">
        <v>538</v>
      </c>
      <c r="G9" s="318">
        <v>2000000</v>
      </c>
      <c r="I9" s="313" t="s">
        <v>539</v>
      </c>
      <c r="J9" s="314">
        <v>2026</v>
      </c>
      <c r="K9" s="319"/>
      <c r="L9" s="316">
        <f t="shared" si="0"/>
        <v>2026</v>
      </c>
      <c r="M9" s="320" t="b">
        <f>(IF(L9&lt;=5,(G6),IF(L9&lt;=10,(G7),IF(L9&lt;=15,(G8),IF(L9&lt;=20,(G9))))))</f>
        <v>0</v>
      </c>
    </row>
    <row r="10" spans="1:13" ht="14.1" customHeight="1" x14ac:dyDescent="0.25">
      <c r="A10" s="184"/>
      <c r="B10" s="184"/>
      <c r="C10" s="318"/>
      <c r="D10" s="184"/>
      <c r="E10" s="318"/>
      <c r="F10" s="184"/>
      <c r="G10" s="318"/>
      <c r="I10" s="313" t="s">
        <v>540</v>
      </c>
      <c r="J10" s="314">
        <v>2026</v>
      </c>
      <c r="K10" s="319"/>
      <c r="L10" s="316">
        <f t="shared" si="0"/>
        <v>2026</v>
      </c>
      <c r="M10" s="320" t="b">
        <f>(IF(L10&lt;=5,(G6),IF(L10&lt;=10,(G7),IF(L10&lt;=15,(G8),IF(L10&lt;=20,(G9))))))</f>
        <v>0</v>
      </c>
    </row>
    <row r="11" spans="1:13" ht="14.1" customHeight="1" x14ac:dyDescent="0.25">
      <c r="A11" s="321"/>
      <c r="B11" s="321"/>
      <c r="C11" s="322"/>
      <c r="D11" s="321"/>
      <c r="E11" s="322"/>
      <c r="F11" s="321"/>
      <c r="G11" s="322"/>
      <c r="I11" s="313" t="s">
        <v>541</v>
      </c>
      <c r="J11" s="314">
        <v>2026</v>
      </c>
      <c r="K11" s="319"/>
      <c r="L11" s="316">
        <f t="shared" si="0"/>
        <v>2026</v>
      </c>
      <c r="M11" s="320" t="b">
        <f>(IF(L11&lt;=5,(G6),IF(L11&lt;=10,(G7),IF(L11&lt;=15,(G8),IF(L11&lt;=20,(G9))))))</f>
        <v>0</v>
      </c>
    </row>
    <row r="12" spans="1:13" ht="14.1" customHeight="1" x14ac:dyDescent="0.25">
      <c r="A12" s="321"/>
      <c r="B12" s="321"/>
      <c r="C12" s="322"/>
      <c r="D12" s="321"/>
      <c r="E12" s="322"/>
      <c r="F12" s="321"/>
      <c r="G12" s="322"/>
      <c r="I12" s="313" t="s">
        <v>542</v>
      </c>
      <c r="J12" s="314">
        <v>2026</v>
      </c>
      <c r="K12" s="315"/>
      <c r="L12" s="316">
        <f t="shared" si="0"/>
        <v>2026</v>
      </c>
      <c r="M12" s="320" t="b">
        <f>(IF(L12&lt;=5,(G6),IF(L12&lt;=10,(G7),IF(L12&lt;=15,(G8),IF(L12&lt;=20,(G9))))))</f>
        <v>0</v>
      </c>
    </row>
    <row r="13" spans="1:13" x14ac:dyDescent="0.25">
      <c r="M13" s="323">
        <f>SUM(M5:M12)</f>
        <v>7500000</v>
      </c>
    </row>
    <row r="14" spans="1:13" x14ac:dyDescent="0.25">
      <c r="M14" s="323"/>
    </row>
    <row r="15" spans="1:13" x14ac:dyDescent="0.25">
      <c r="B15" s="193" t="s">
        <v>543</v>
      </c>
      <c r="C15" s="310" t="s">
        <v>518</v>
      </c>
      <c r="I15" s="311" t="s">
        <v>519</v>
      </c>
      <c r="J15" s="184" t="s">
        <v>520</v>
      </c>
      <c r="K15" s="184" t="s">
        <v>521</v>
      </c>
      <c r="L15" s="184" t="s">
        <v>522</v>
      </c>
      <c r="M15" s="184" t="s">
        <v>523</v>
      </c>
    </row>
    <row r="16" spans="1:13" s="193" customFormat="1" x14ac:dyDescent="0.25">
      <c r="A16" s="187" t="s">
        <v>524</v>
      </c>
      <c r="B16" s="187" t="s">
        <v>525</v>
      </c>
      <c r="C16" s="312" t="s">
        <v>526</v>
      </c>
      <c r="D16" s="187" t="s">
        <v>527</v>
      </c>
      <c r="E16" s="312" t="s">
        <v>526</v>
      </c>
      <c r="F16" s="187" t="s">
        <v>528</v>
      </c>
      <c r="G16" s="312" t="s">
        <v>526</v>
      </c>
      <c r="I16" s="313" t="s">
        <v>525</v>
      </c>
      <c r="J16" s="313">
        <v>2026</v>
      </c>
      <c r="K16" s="315">
        <v>1975</v>
      </c>
      <c r="L16" s="316">
        <f t="shared" ref="L16:L23" si="1">J16-K16</f>
        <v>51</v>
      </c>
      <c r="M16" s="317">
        <f>(IF(L16&lt;=40,(C17),IF(L16&lt;=60,(C18))))</f>
        <v>3500000</v>
      </c>
    </row>
    <row r="17" spans="1:13" x14ac:dyDescent="0.25">
      <c r="A17" s="184">
        <v>1</v>
      </c>
      <c r="B17" s="184" t="s">
        <v>529</v>
      </c>
      <c r="C17" s="318">
        <v>2500000</v>
      </c>
      <c r="D17" s="184" t="s">
        <v>530</v>
      </c>
      <c r="E17" s="318">
        <v>3000000</v>
      </c>
      <c r="F17" s="184" t="s">
        <v>531</v>
      </c>
      <c r="G17" s="318">
        <v>1000000</v>
      </c>
      <c r="I17" s="313" t="s">
        <v>527</v>
      </c>
      <c r="J17" s="313">
        <v>2026</v>
      </c>
      <c r="K17" s="315">
        <v>1981</v>
      </c>
      <c r="L17" s="316">
        <f t="shared" si="1"/>
        <v>45</v>
      </c>
      <c r="M17" s="317">
        <f>(IF(L17&lt;=40,(E17),IF(L17&lt;=60,(E18))))</f>
        <v>4000000</v>
      </c>
    </row>
    <row r="18" spans="1:13" x14ac:dyDescent="0.25">
      <c r="A18" s="184">
        <v>2</v>
      </c>
      <c r="B18" s="184" t="s">
        <v>532</v>
      </c>
      <c r="C18" s="318">
        <v>3500000</v>
      </c>
      <c r="D18" s="184" t="s">
        <v>533</v>
      </c>
      <c r="E18" s="318">
        <v>4000000</v>
      </c>
      <c r="F18" s="184" t="s">
        <v>534</v>
      </c>
      <c r="G18" s="318">
        <v>1500000</v>
      </c>
      <c r="I18" s="313" t="s">
        <v>535</v>
      </c>
      <c r="J18" s="313">
        <v>2026</v>
      </c>
      <c r="K18" s="315">
        <v>1998</v>
      </c>
      <c r="L18" s="316">
        <f t="shared" si="1"/>
        <v>28</v>
      </c>
      <c r="M18" s="317" t="b">
        <f>(IF(L18&lt;=5,(G17),IF(L18&lt;=10,(G18),IF(L18&lt;=15,(G19),IF(L18&lt;=20,(G20))))))</f>
        <v>0</v>
      </c>
    </row>
    <row r="19" spans="1:13" x14ac:dyDescent="0.25">
      <c r="A19" s="184"/>
      <c r="B19" s="184"/>
      <c r="C19" s="318"/>
      <c r="D19" s="184"/>
      <c r="E19" s="318"/>
      <c r="F19" s="184" t="s">
        <v>536</v>
      </c>
      <c r="G19" s="318">
        <v>2000000</v>
      </c>
      <c r="I19" s="313" t="s">
        <v>537</v>
      </c>
      <c r="J19" s="313">
        <v>2026</v>
      </c>
      <c r="K19" s="319">
        <v>2008</v>
      </c>
      <c r="L19" s="316">
        <f t="shared" si="1"/>
        <v>18</v>
      </c>
      <c r="M19" s="317">
        <f>(IF(L19&lt;=5,(G17),IF(L19&lt;=10,(G18),IF(L19&lt;=15,(G19),IF(L19&lt;=20,(G20))))))</f>
        <v>2500000</v>
      </c>
    </row>
    <row r="20" spans="1:13" x14ac:dyDescent="0.25">
      <c r="A20" s="184"/>
      <c r="B20" s="184"/>
      <c r="C20" s="318"/>
      <c r="D20" s="184"/>
      <c r="E20" s="318"/>
      <c r="F20" s="184" t="s">
        <v>538</v>
      </c>
      <c r="G20" s="318">
        <v>2500000</v>
      </c>
      <c r="I20" s="313" t="s">
        <v>539</v>
      </c>
      <c r="J20" s="313">
        <v>2026</v>
      </c>
      <c r="K20" s="319"/>
      <c r="L20" s="316">
        <f t="shared" si="1"/>
        <v>2026</v>
      </c>
      <c r="M20" s="320" t="b">
        <f>(IF(L20&lt;=5,(G17),IF(L20&lt;=10,(G18),IF(L20&lt;=15,(G19),IF(L20&lt;=20,(G20))))))</f>
        <v>0</v>
      </c>
    </row>
    <row r="21" spans="1:13" x14ac:dyDescent="0.25">
      <c r="A21" s="184"/>
      <c r="B21" s="184"/>
      <c r="C21" s="318"/>
      <c r="D21" s="184"/>
      <c r="E21" s="318"/>
      <c r="F21" s="184"/>
      <c r="G21" s="318"/>
      <c r="I21" s="313" t="s">
        <v>540</v>
      </c>
      <c r="J21" s="313">
        <v>2026</v>
      </c>
      <c r="K21" s="319"/>
      <c r="L21" s="316">
        <f t="shared" si="1"/>
        <v>2026</v>
      </c>
      <c r="M21" s="320" t="b">
        <f>(IF(L21&lt;=5,(G17),IF(L21&lt;=10,(G18),IF(L21&lt;=15,(G19),IF(L21&lt;=20,(G20))))))</f>
        <v>0</v>
      </c>
    </row>
    <row r="22" spans="1:13" x14ac:dyDescent="0.25">
      <c r="I22" s="313" t="s">
        <v>541</v>
      </c>
      <c r="J22" s="313">
        <v>2026</v>
      </c>
      <c r="K22" s="319"/>
      <c r="L22" s="316">
        <f t="shared" si="1"/>
        <v>2026</v>
      </c>
      <c r="M22" s="320" t="b">
        <f>(IF(L22&lt;=5,(G17),IF(L22&lt;=10,(G18),IF(L22&lt;=15,(G19),IF(L22&lt;=20,(G20))))))</f>
        <v>0</v>
      </c>
    </row>
    <row r="23" spans="1:13" x14ac:dyDescent="0.25">
      <c r="I23" s="313" t="s">
        <v>542</v>
      </c>
      <c r="J23" s="313">
        <v>2026</v>
      </c>
      <c r="K23" s="315"/>
      <c r="L23" s="316">
        <f t="shared" si="1"/>
        <v>2026</v>
      </c>
      <c r="M23" s="320" t="b">
        <f>(IF(L23&lt;=5,(G17),IF(L23&lt;=10,(G18),IF(L23&lt;=15,(G19),IF(L23&lt;=20,(G20))))))</f>
        <v>0</v>
      </c>
    </row>
    <row r="24" spans="1:13" x14ac:dyDescent="0.25">
      <c r="M24" s="323">
        <f>SUM(M16:M23)</f>
        <v>10000000</v>
      </c>
    </row>
    <row r="26" spans="1:13" x14ac:dyDescent="0.25">
      <c r="B26" s="193" t="s">
        <v>544</v>
      </c>
      <c r="C26" s="310" t="s">
        <v>518</v>
      </c>
      <c r="I26" s="311" t="s">
        <v>519</v>
      </c>
      <c r="J26" s="184" t="s">
        <v>520</v>
      </c>
      <c r="K26" s="184" t="s">
        <v>521</v>
      </c>
      <c r="L26" s="184" t="s">
        <v>522</v>
      </c>
      <c r="M26" s="184" t="s">
        <v>523</v>
      </c>
    </row>
    <row r="27" spans="1:13" s="193" customFormat="1" x14ac:dyDescent="0.25">
      <c r="A27" s="187" t="s">
        <v>524</v>
      </c>
      <c r="B27" s="187" t="s">
        <v>525</v>
      </c>
      <c r="C27" s="312" t="s">
        <v>526</v>
      </c>
      <c r="D27" s="187" t="s">
        <v>527</v>
      </c>
      <c r="E27" s="312" t="s">
        <v>526</v>
      </c>
      <c r="F27" s="187" t="s">
        <v>528</v>
      </c>
      <c r="G27" s="312" t="s">
        <v>526</v>
      </c>
      <c r="I27" s="313" t="s">
        <v>525</v>
      </c>
      <c r="J27" s="313">
        <v>2026</v>
      </c>
      <c r="K27" s="315">
        <v>1970</v>
      </c>
      <c r="L27" s="316">
        <f t="shared" ref="L27:L34" si="2">J27-K27</f>
        <v>56</v>
      </c>
      <c r="M27" s="317">
        <f>(IF(L27&lt;=40,(C28),IF(L27&lt;=60,(C29))))</f>
        <v>4000000</v>
      </c>
    </row>
    <row r="28" spans="1:13" x14ac:dyDescent="0.25">
      <c r="A28" s="184">
        <v>1</v>
      </c>
      <c r="B28" s="184" t="s">
        <v>529</v>
      </c>
      <c r="C28" s="318">
        <v>3500000</v>
      </c>
      <c r="D28" s="184" t="s">
        <v>530</v>
      </c>
      <c r="E28" s="318">
        <v>4000000</v>
      </c>
      <c r="F28" s="184" t="s">
        <v>531</v>
      </c>
      <c r="G28" s="318">
        <v>1000000</v>
      </c>
      <c r="I28" s="313" t="s">
        <v>527</v>
      </c>
      <c r="J28" s="313">
        <v>2026</v>
      </c>
      <c r="K28" s="315">
        <v>1975</v>
      </c>
      <c r="L28" s="316">
        <f t="shared" si="2"/>
        <v>51</v>
      </c>
      <c r="M28" s="317">
        <f>(IF(L28&lt;=40,(E28),IF(L28&lt;=60,(E29))))</f>
        <v>4500000</v>
      </c>
    </row>
    <row r="29" spans="1:13" x14ac:dyDescent="0.25">
      <c r="A29" s="184">
        <v>2</v>
      </c>
      <c r="B29" s="184" t="s">
        <v>532</v>
      </c>
      <c r="C29" s="318">
        <v>4000000</v>
      </c>
      <c r="D29" s="184" t="s">
        <v>533</v>
      </c>
      <c r="E29" s="318">
        <v>4500000</v>
      </c>
      <c r="F29" s="184" t="s">
        <v>534</v>
      </c>
      <c r="G29" s="318">
        <v>1500000</v>
      </c>
      <c r="I29" s="313" t="s">
        <v>535</v>
      </c>
      <c r="J29" s="313">
        <v>2026</v>
      </c>
      <c r="K29" s="315">
        <v>1999</v>
      </c>
      <c r="L29" s="316">
        <f t="shared" si="2"/>
        <v>27</v>
      </c>
      <c r="M29" s="317" t="b">
        <f>(IF(L29&lt;=5,(G28),IF(L29&lt;=10,(G29),IF(L29&lt;=15,(G30),IF(L29&lt;=20,(G31))))))</f>
        <v>0</v>
      </c>
    </row>
    <row r="30" spans="1:13" x14ac:dyDescent="0.25">
      <c r="A30" s="184"/>
      <c r="B30" s="184"/>
      <c r="C30" s="318"/>
      <c r="D30" s="184"/>
      <c r="E30" s="318"/>
      <c r="F30" s="184" t="s">
        <v>536</v>
      </c>
      <c r="G30" s="318">
        <v>2500000</v>
      </c>
      <c r="I30" s="313" t="s">
        <v>537</v>
      </c>
      <c r="J30" s="313">
        <v>2026</v>
      </c>
      <c r="K30" s="319">
        <v>2010</v>
      </c>
      <c r="L30" s="316">
        <f t="shared" si="2"/>
        <v>16</v>
      </c>
      <c r="M30" s="317">
        <f>(IF(L30&lt;=5,(G28),IF(L30&lt;=10,(G29),IF(L30&lt;=15,(G30),IF(L30&lt;=20,(G31))))))</f>
        <v>3000000</v>
      </c>
    </row>
    <row r="31" spans="1:13" x14ac:dyDescent="0.25">
      <c r="A31" s="184"/>
      <c r="B31" s="184"/>
      <c r="C31" s="318"/>
      <c r="D31" s="184"/>
      <c r="E31" s="318"/>
      <c r="F31" s="184" t="s">
        <v>538</v>
      </c>
      <c r="G31" s="318">
        <v>3000000</v>
      </c>
      <c r="I31" s="313" t="s">
        <v>539</v>
      </c>
      <c r="J31" s="313">
        <v>2026</v>
      </c>
      <c r="K31" s="319">
        <v>2014</v>
      </c>
      <c r="L31" s="316">
        <f t="shared" si="2"/>
        <v>12</v>
      </c>
      <c r="M31" s="320">
        <f>(IF(L31&lt;=5,(G28),IF(L31&lt;=10,(G29),IF(L31&lt;=15,(G30),IF(L31&lt;=20,(G31))))))</f>
        <v>2500000</v>
      </c>
    </row>
    <row r="32" spans="1:13" x14ac:dyDescent="0.25">
      <c r="A32" s="184"/>
      <c r="B32" s="184"/>
      <c r="C32" s="318"/>
      <c r="D32" s="184"/>
      <c r="E32" s="318"/>
      <c r="F32" s="184"/>
      <c r="G32" s="318"/>
      <c r="I32" s="313" t="s">
        <v>540</v>
      </c>
      <c r="J32" s="313">
        <v>2026</v>
      </c>
      <c r="K32" s="319"/>
      <c r="L32" s="316">
        <f t="shared" si="2"/>
        <v>2026</v>
      </c>
      <c r="M32" s="320" t="b">
        <f>(IF(L32&lt;=5,(G28),IF(L32&lt;=10,(G29),IF(L32&lt;=15,(G30),IF(L32&lt;=20,(G31))))))</f>
        <v>0</v>
      </c>
    </row>
    <row r="33" spans="1:13" x14ac:dyDescent="0.25">
      <c r="I33" s="313" t="s">
        <v>541</v>
      </c>
      <c r="J33" s="313">
        <v>2026</v>
      </c>
      <c r="K33" s="319"/>
      <c r="L33" s="316">
        <f t="shared" si="2"/>
        <v>2026</v>
      </c>
      <c r="M33" s="320" t="b">
        <f>(IF(L33&lt;=5,(G28),IF(L33&lt;=10,(G29),IF(L33&lt;=15,(G30),IF(L33&lt;=20,(G31))))))</f>
        <v>0</v>
      </c>
    </row>
    <row r="34" spans="1:13" ht="15.75" thickBot="1" x14ac:dyDescent="0.3">
      <c r="I34" s="313" t="s">
        <v>542</v>
      </c>
      <c r="J34" s="313">
        <v>2026</v>
      </c>
      <c r="K34" s="315"/>
      <c r="L34" s="316">
        <f t="shared" si="2"/>
        <v>2026</v>
      </c>
      <c r="M34" s="324" t="b">
        <f>(IF(L34&lt;=5,(G28),IF(L34&lt;=10,(G29),IF(L34&lt;=15,(G30),IF(L34&lt;=20,(G31))))))</f>
        <v>0</v>
      </c>
    </row>
    <row r="35" spans="1:13" ht="15.75" thickBot="1" x14ac:dyDescent="0.3">
      <c r="M35" s="325">
        <f>SUM(M27:M34)</f>
        <v>14000000</v>
      </c>
    </row>
    <row r="37" spans="1:13" x14ac:dyDescent="0.25">
      <c r="B37" s="193" t="s">
        <v>517</v>
      </c>
      <c r="C37" s="326" t="s">
        <v>545</v>
      </c>
      <c r="I37" s="311" t="s">
        <v>519</v>
      </c>
      <c r="J37" s="184" t="s">
        <v>520</v>
      </c>
      <c r="K37" s="184" t="s">
        <v>521</v>
      </c>
      <c r="L37" s="184" t="s">
        <v>522</v>
      </c>
      <c r="M37" s="184" t="s">
        <v>523</v>
      </c>
    </row>
    <row r="38" spans="1:13" s="329" customFormat="1" x14ac:dyDescent="0.25">
      <c r="A38" s="327" t="s">
        <v>524</v>
      </c>
      <c r="B38" s="327" t="s">
        <v>546</v>
      </c>
      <c r="C38" s="328" t="s">
        <v>526</v>
      </c>
      <c r="D38" s="327" t="s">
        <v>528</v>
      </c>
      <c r="E38" s="328" t="s">
        <v>526</v>
      </c>
      <c r="H38" s="330"/>
      <c r="I38" s="313" t="s">
        <v>546</v>
      </c>
      <c r="J38" s="313">
        <v>2026</v>
      </c>
      <c r="K38" s="315">
        <v>1976</v>
      </c>
      <c r="L38" s="316">
        <f t="shared" ref="L38:L44" si="3">J38-K38</f>
        <v>50</v>
      </c>
      <c r="M38" s="317">
        <f>(IF(L38&lt;=40,(C39),IF(L38&lt;=60,(C40))))</f>
        <v>1500000</v>
      </c>
    </row>
    <row r="39" spans="1:13" x14ac:dyDescent="0.25">
      <c r="A39" s="184">
        <v>1</v>
      </c>
      <c r="B39" s="184" t="s">
        <v>529</v>
      </c>
      <c r="C39" s="318">
        <v>2000000</v>
      </c>
      <c r="D39" s="184" t="s">
        <v>531</v>
      </c>
      <c r="E39" s="318">
        <v>500000</v>
      </c>
      <c r="H39" s="322"/>
      <c r="I39" s="313" t="s">
        <v>535</v>
      </c>
      <c r="J39" s="313">
        <v>2026</v>
      </c>
      <c r="K39" s="315">
        <v>1999</v>
      </c>
      <c r="L39" s="316">
        <f t="shared" si="3"/>
        <v>27</v>
      </c>
      <c r="M39" s="317">
        <f>(IF(L39&lt;=40,(E39),IF(L39&lt;=60,(E40))))</f>
        <v>500000</v>
      </c>
    </row>
    <row r="40" spans="1:13" x14ac:dyDescent="0.25">
      <c r="A40" s="184">
        <v>2</v>
      </c>
      <c r="B40" s="184" t="s">
        <v>547</v>
      </c>
      <c r="C40" s="318">
        <v>1500000</v>
      </c>
      <c r="D40" s="184" t="s">
        <v>534</v>
      </c>
      <c r="E40" s="318">
        <v>500000</v>
      </c>
      <c r="H40" s="322"/>
      <c r="I40" s="313" t="s">
        <v>537</v>
      </c>
      <c r="J40" s="313">
        <v>2026</v>
      </c>
      <c r="K40" s="315">
        <v>2013</v>
      </c>
      <c r="L40" s="316">
        <f t="shared" si="3"/>
        <v>13</v>
      </c>
      <c r="M40" s="317">
        <f>(IF(L40&lt;=40,(E39),IF(L40&lt;=60,(E40))))</f>
        <v>500000</v>
      </c>
    </row>
    <row r="41" spans="1:13" x14ac:dyDescent="0.25">
      <c r="A41" s="321"/>
      <c r="B41" s="321"/>
      <c r="C41" s="322"/>
      <c r="D41" s="321"/>
      <c r="E41" s="322"/>
      <c r="F41" s="321"/>
      <c r="G41" s="322"/>
      <c r="H41" s="321"/>
      <c r="I41" s="313" t="s">
        <v>539</v>
      </c>
      <c r="J41" s="313">
        <v>2026</v>
      </c>
      <c r="K41" s="315"/>
      <c r="L41" s="316">
        <f t="shared" si="3"/>
        <v>2026</v>
      </c>
      <c r="M41" s="317" t="b">
        <f>(IF(L41&lt;=40,(E39),IF(L41&lt;=60,(E40))))</f>
        <v>0</v>
      </c>
    </row>
    <row r="42" spans="1:13" x14ac:dyDescent="0.25">
      <c r="A42" s="321"/>
      <c r="B42" s="321"/>
      <c r="C42" s="322"/>
      <c r="D42" s="321"/>
      <c r="E42" s="322"/>
      <c r="F42" s="321"/>
      <c r="G42" s="322"/>
      <c r="H42" s="321"/>
      <c r="I42" s="313" t="s">
        <v>540</v>
      </c>
      <c r="J42" s="313">
        <v>2026</v>
      </c>
      <c r="K42" s="315"/>
      <c r="L42" s="316">
        <f t="shared" si="3"/>
        <v>2026</v>
      </c>
      <c r="M42" s="317" t="b">
        <f>(IF(L42&lt;=40,(E39),IF(L42&lt;=60,(E40))))</f>
        <v>0</v>
      </c>
    </row>
    <row r="43" spans="1:13" x14ac:dyDescent="0.25">
      <c r="A43" s="321"/>
      <c r="B43" s="321"/>
      <c r="C43" s="322"/>
      <c r="D43" s="321"/>
      <c r="E43" s="322"/>
      <c r="F43" s="321"/>
      <c r="G43" s="322"/>
      <c r="H43" s="321"/>
      <c r="I43" s="313" t="s">
        <v>541</v>
      </c>
      <c r="J43" s="313">
        <v>2026</v>
      </c>
      <c r="K43" s="315"/>
      <c r="L43" s="316">
        <f t="shared" si="3"/>
        <v>2026</v>
      </c>
      <c r="M43" s="317" t="b">
        <f>(IF(L43&lt;=40,(E39),IF(L43&lt;=60,(E40))))</f>
        <v>0</v>
      </c>
    </row>
    <row r="44" spans="1:13" ht="15.75" thickBot="1" x14ac:dyDescent="0.3">
      <c r="A44" s="321"/>
      <c r="B44" s="321"/>
      <c r="C44" s="322"/>
      <c r="D44" s="321"/>
      <c r="E44" s="322"/>
      <c r="F44" s="321"/>
      <c r="G44" s="322"/>
      <c r="H44" s="321"/>
      <c r="I44" s="313" t="s">
        <v>542</v>
      </c>
      <c r="J44" s="313">
        <v>2026</v>
      </c>
      <c r="K44" s="315"/>
      <c r="L44" s="316">
        <f t="shared" si="3"/>
        <v>2026</v>
      </c>
      <c r="M44" s="331" t="b">
        <f>(IF(L44&lt;=40,(E39),IF(L44&lt;=60,(E40))))</f>
        <v>0</v>
      </c>
    </row>
    <row r="45" spans="1:13" ht="15.75" thickBot="1" x14ac:dyDescent="0.3">
      <c r="A45" s="321"/>
      <c r="B45" s="321"/>
      <c r="C45" s="322"/>
      <c r="D45" s="321"/>
      <c r="E45" s="322"/>
      <c r="F45" s="321"/>
      <c r="G45" s="322"/>
      <c r="H45" s="321"/>
      <c r="I45" s="322"/>
      <c r="M45" s="332">
        <f>SUM(M38:M44)</f>
        <v>2500000</v>
      </c>
    </row>
    <row r="46" spans="1:13" x14ac:dyDescent="0.25">
      <c r="A46" s="321"/>
      <c r="B46" s="321"/>
      <c r="C46" s="322"/>
      <c r="D46" s="321"/>
      <c r="E46" s="322"/>
      <c r="F46" s="321"/>
      <c r="G46" s="322"/>
      <c r="H46" s="321"/>
      <c r="I46" s="322"/>
    </row>
    <row r="47" spans="1:13" x14ac:dyDescent="0.25">
      <c r="A47" s="321"/>
      <c r="B47" s="193" t="s">
        <v>517</v>
      </c>
      <c r="C47" s="333" t="s">
        <v>548</v>
      </c>
      <c r="D47" s="321"/>
      <c r="E47" s="322"/>
      <c r="F47" s="321"/>
      <c r="G47" s="322"/>
      <c r="H47" s="321"/>
      <c r="I47" s="311" t="s">
        <v>519</v>
      </c>
      <c r="J47" s="184" t="s">
        <v>520</v>
      </c>
      <c r="K47" s="184" t="s">
        <v>521</v>
      </c>
      <c r="L47" s="184" t="s">
        <v>522</v>
      </c>
      <c r="M47" s="184" t="s">
        <v>523</v>
      </c>
    </row>
    <row r="48" spans="1:13" x14ac:dyDescent="0.25">
      <c r="A48" s="327" t="s">
        <v>524</v>
      </c>
      <c r="B48" s="334" t="s">
        <v>549</v>
      </c>
      <c r="C48" s="328" t="s">
        <v>526</v>
      </c>
      <c r="D48" s="334" t="s">
        <v>528</v>
      </c>
      <c r="E48" s="335" t="s">
        <v>526</v>
      </c>
      <c r="F48" s="321"/>
      <c r="G48" s="322"/>
      <c r="H48" s="321"/>
      <c r="I48" s="313" t="s">
        <v>549</v>
      </c>
      <c r="J48" s="313">
        <v>2026</v>
      </c>
      <c r="K48" s="315"/>
      <c r="L48" s="316">
        <f t="shared" ref="L48:L54" si="4">J48-K48</f>
        <v>2026</v>
      </c>
      <c r="M48" s="317" t="b">
        <f>(IF(L48&lt;=40,(C49),IF(L48&lt;=60,(C50))))</f>
        <v>0</v>
      </c>
    </row>
    <row r="49" spans="1:13" x14ac:dyDescent="0.25">
      <c r="A49" s="184">
        <v>1</v>
      </c>
      <c r="B49" s="184" t="s">
        <v>550</v>
      </c>
      <c r="C49" s="318">
        <v>2500000</v>
      </c>
      <c r="D49" s="184" t="s">
        <v>531</v>
      </c>
      <c r="E49" s="318">
        <v>1000000</v>
      </c>
      <c r="F49" s="321"/>
      <c r="G49" s="322"/>
      <c r="H49" s="321"/>
      <c r="I49" s="313" t="s">
        <v>535</v>
      </c>
      <c r="J49" s="313">
        <v>2026</v>
      </c>
      <c r="K49" s="315"/>
      <c r="L49" s="316">
        <f t="shared" si="4"/>
        <v>2026</v>
      </c>
      <c r="M49" s="317" t="b">
        <f>(IF(L49&lt;=40,(E49),IF(L49&lt;=60,(E50))))</f>
        <v>0</v>
      </c>
    </row>
    <row r="50" spans="1:13" x14ac:dyDescent="0.25">
      <c r="A50" s="184">
        <v>2</v>
      </c>
      <c r="B50" s="184" t="s">
        <v>551</v>
      </c>
      <c r="C50" s="318">
        <v>2000000</v>
      </c>
      <c r="D50" s="184" t="s">
        <v>534</v>
      </c>
      <c r="E50" s="318">
        <v>1500000</v>
      </c>
      <c r="F50" s="321"/>
      <c r="G50" s="322"/>
      <c r="H50" s="321"/>
      <c r="I50" s="313" t="s">
        <v>537</v>
      </c>
      <c r="J50" s="313">
        <v>2026</v>
      </c>
      <c r="K50" s="315"/>
      <c r="L50" s="316">
        <f t="shared" si="4"/>
        <v>2026</v>
      </c>
      <c r="M50" s="317" t="b">
        <f>(IF(L50&lt;=40,(E49),IF(L50&lt;=60,(E50))))</f>
        <v>0</v>
      </c>
    </row>
    <row r="51" spans="1:13" x14ac:dyDescent="0.25">
      <c r="A51" s="321"/>
      <c r="B51" s="321"/>
      <c r="C51" s="322"/>
      <c r="D51" s="321"/>
      <c r="E51" s="322"/>
      <c r="F51" s="321"/>
      <c r="G51" s="322"/>
      <c r="H51" s="321"/>
      <c r="I51" s="313" t="s">
        <v>539</v>
      </c>
      <c r="J51" s="313">
        <v>2026</v>
      </c>
      <c r="K51" s="315"/>
      <c r="L51" s="316">
        <f t="shared" si="4"/>
        <v>2026</v>
      </c>
      <c r="M51" s="317" t="b">
        <f>(IF(L51&lt;=40,(E49),IF(L51&lt;=60,(E50))))</f>
        <v>0</v>
      </c>
    </row>
    <row r="52" spans="1:13" x14ac:dyDescent="0.25">
      <c r="A52" s="321"/>
      <c r="B52" s="321"/>
      <c r="C52" s="322"/>
      <c r="D52" s="321"/>
      <c r="E52" s="322"/>
      <c r="F52" s="321"/>
      <c r="G52" s="322"/>
      <c r="H52" s="321"/>
      <c r="I52" s="313" t="s">
        <v>540</v>
      </c>
      <c r="J52" s="313">
        <v>2026</v>
      </c>
      <c r="K52" s="315"/>
      <c r="L52" s="316">
        <f t="shared" si="4"/>
        <v>2026</v>
      </c>
      <c r="M52" s="317" t="b">
        <f>(IF(L52&lt;=40,(E49),IF(L52&lt;=60,(E50))))</f>
        <v>0</v>
      </c>
    </row>
    <row r="53" spans="1:13" x14ac:dyDescent="0.25">
      <c r="A53" s="321"/>
      <c r="B53" s="321"/>
      <c r="C53" s="322"/>
      <c r="D53" s="321"/>
      <c r="E53" s="322"/>
      <c r="F53" s="321"/>
      <c r="G53" s="322"/>
      <c r="H53" s="321"/>
      <c r="I53" s="313" t="s">
        <v>541</v>
      </c>
      <c r="J53" s="313">
        <v>2026</v>
      </c>
      <c r="K53" s="315"/>
      <c r="L53" s="316">
        <f t="shared" si="4"/>
        <v>2026</v>
      </c>
      <c r="M53" s="317" t="b">
        <f>(IF(L53&lt;=40,(E49),IF(L53&lt;=60,(E50))))</f>
        <v>0</v>
      </c>
    </row>
    <row r="54" spans="1:13" ht="15.75" thickBot="1" x14ac:dyDescent="0.3">
      <c r="A54" s="321"/>
      <c r="B54" s="321"/>
      <c r="C54" s="322"/>
      <c r="D54" s="321"/>
      <c r="E54" s="322"/>
      <c r="F54" s="321"/>
      <c r="G54" s="322"/>
      <c r="H54" s="321"/>
      <c r="I54" s="313" t="s">
        <v>542</v>
      </c>
      <c r="J54" s="313">
        <v>2026</v>
      </c>
      <c r="K54" s="315"/>
      <c r="L54" s="316">
        <f t="shared" si="4"/>
        <v>2026</v>
      </c>
      <c r="M54" s="331" t="b">
        <f>(IF(L54&lt;=40,(E49),IF(L54&lt;=60,(E50))))</f>
        <v>0</v>
      </c>
    </row>
    <row r="55" spans="1:13" ht="15.75" thickBot="1" x14ac:dyDescent="0.3">
      <c r="A55" s="321"/>
      <c r="B55" s="321"/>
      <c r="C55" s="322"/>
      <c r="D55" s="321"/>
      <c r="E55" s="322"/>
      <c r="F55" s="321"/>
      <c r="G55" s="322"/>
      <c r="H55" s="321"/>
      <c r="I55" s="322"/>
      <c r="M55" s="332">
        <f>SUM(M48:M54)</f>
        <v>0</v>
      </c>
    </row>
    <row r="56" spans="1:13" x14ac:dyDescent="0.25">
      <c r="A56" s="321"/>
      <c r="B56" s="321"/>
      <c r="C56" s="322"/>
      <c r="D56" s="321"/>
      <c r="E56" s="322"/>
      <c r="F56" s="321"/>
      <c r="G56" s="322"/>
      <c r="H56" s="321"/>
      <c r="I56" s="321"/>
    </row>
    <row r="57" spans="1:13" x14ac:dyDescent="0.25">
      <c r="B57" s="193" t="s">
        <v>543</v>
      </c>
      <c r="I57" s="311" t="s">
        <v>519</v>
      </c>
      <c r="J57" s="184" t="s">
        <v>520</v>
      </c>
      <c r="K57" s="184" t="s">
        <v>521</v>
      </c>
      <c r="L57" s="184" t="s">
        <v>522</v>
      </c>
      <c r="M57" s="184" t="s">
        <v>523</v>
      </c>
    </row>
    <row r="58" spans="1:13" s="329" customFormat="1" x14ac:dyDescent="0.25">
      <c r="A58" s="327" t="s">
        <v>524</v>
      </c>
      <c r="B58" s="327" t="s">
        <v>546</v>
      </c>
      <c r="C58" s="328" t="s">
        <v>526</v>
      </c>
      <c r="D58" s="327" t="s">
        <v>528</v>
      </c>
      <c r="E58" s="328" t="s">
        <v>526</v>
      </c>
      <c r="H58" s="330"/>
      <c r="I58" s="313" t="s">
        <v>546</v>
      </c>
      <c r="J58" s="313">
        <v>2026</v>
      </c>
      <c r="K58" s="315"/>
      <c r="L58" s="316">
        <f t="shared" ref="L58:L64" si="5">J58-K58</f>
        <v>2026</v>
      </c>
      <c r="M58" s="317" t="b">
        <f>(IF(L58&lt;=40,(C59),IF(L58&lt;=60,(C60))))</f>
        <v>0</v>
      </c>
    </row>
    <row r="59" spans="1:13" x14ac:dyDescent="0.25">
      <c r="A59" s="184">
        <v>1</v>
      </c>
      <c r="B59" s="184" t="s">
        <v>529</v>
      </c>
      <c r="C59" s="318">
        <v>3000000</v>
      </c>
      <c r="D59" s="184" t="s">
        <v>531</v>
      </c>
      <c r="E59" s="318">
        <v>1000000</v>
      </c>
      <c r="H59" s="322"/>
      <c r="I59" s="313" t="s">
        <v>535</v>
      </c>
      <c r="J59" s="313">
        <v>2026</v>
      </c>
      <c r="K59" s="315"/>
      <c r="L59" s="316">
        <f t="shared" si="5"/>
        <v>2026</v>
      </c>
      <c r="M59" s="317" t="b">
        <f>(IF(L59&lt;=40,(E59),IF(L59&lt;=60,(E60))))</f>
        <v>0</v>
      </c>
    </row>
    <row r="60" spans="1:13" x14ac:dyDescent="0.25">
      <c r="A60" s="184">
        <v>2</v>
      </c>
      <c r="B60" s="184" t="s">
        <v>547</v>
      </c>
      <c r="C60" s="318">
        <v>2000000</v>
      </c>
      <c r="D60" s="184" t="s">
        <v>534</v>
      </c>
      <c r="E60" s="318">
        <v>1000000</v>
      </c>
      <c r="H60" s="322"/>
      <c r="I60" s="313" t="s">
        <v>537</v>
      </c>
      <c r="J60" s="313">
        <v>2026</v>
      </c>
      <c r="K60" s="315"/>
      <c r="L60" s="316">
        <f t="shared" si="5"/>
        <v>2026</v>
      </c>
      <c r="M60" s="317" t="b">
        <f>(IF(L60&lt;=40,(E59),IF(L60&lt;=60,(E60))))</f>
        <v>0</v>
      </c>
    </row>
    <row r="61" spans="1:13" x14ac:dyDescent="0.25">
      <c r="I61" s="313" t="s">
        <v>539</v>
      </c>
      <c r="J61" s="313">
        <v>2026</v>
      </c>
      <c r="K61" s="315"/>
      <c r="L61" s="316">
        <f t="shared" si="5"/>
        <v>2026</v>
      </c>
      <c r="M61" s="317" t="b">
        <f>(IF(L61&lt;=40,(E59),IF(L61&lt;=60,(E60))))</f>
        <v>0</v>
      </c>
    </row>
    <row r="62" spans="1:13" x14ac:dyDescent="0.25">
      <c r="I62" s="313" t="s">
        <v>540</v>
      </c>
      <c r="J62" s="313">
        <v>2026</v>
      </c>
      <c r="K62" s="315"/>
      <c r="L62" s="316">
        <f t="shared" si="5"/>
        <v>2026</v>
      </c>
      <c r="M62" s="317" t="b">
        <f>(IF(L62&lt;=40,(E59),IF(L62&lt;=60,(E60))))</f>
        <v>0</v>
      </c>
    </row>
    <row r="63" spans="1:13" x14ac:dyDescent="0.25">
      <c r="I63" s="313" t="s">
        <v>541</v>
      </c>
      <c r="J63" s="313">
        <v>2026</v>
      </c>
      <c r="K63" s="315"/>
      <c r="L63" s="316">
        <f t="shared" si="5"/>
        <v>2026</v>
      </c>
      <c r="M63" s="317" t="b">
        <f>(IF(L63&lt;=40,(E59),IF(L63&lt;=60,(E60))))</f>
        <v>0</v>
      </c>
    </row>
    <row r="64" spans="1:13" ht="15.75" thickBot="1" x14ac:dyDescent="0.3">
      <c r="I64" s="313" t="s">
        <v>542</v>
      </c>
      <c r="J64" s="313">
        <v>2026</v>
      </c>
      <c r="K64" s="315"/>
      <c r="L64" s="316">
        <f t="shared" si="5"/>
        <v>2026</v>
      </c>
      <c r="M64" s="331" t="b">
        <f>(IF(L64&lt;=40,(E59),IF(L64&lt;=60,(E60))))</f>
        <v>0</v>
      </c>
    </row>
    <row r="65" spans="1:13" ht="15.75" thickBot="1" x14ac:dyDescent="0.3">
      <c r="M65" s="332">
        <f>SUM(M58:M64)</f>
        <v>0</v>
      </c>
    </row>
    <row r="67" spans="1:13" x14ac:dyDescent="0.25">
      <c r="B67" s="193" t="s">
        <v>543</v>
      </c>
      <c r="C67" s="333" t="s">
        <v>548</v>
      </c>
      <c r="I67" s="311" t="s">
        <v>519</v>
      </c>
      <c r="J67" s="184" t="s">
        <v>520</v>
      </c>
      <c r="K67" s="184" t="s">
        <v>521</v>
      </c>
      <c r="L67" s="184" t="s">
        <v>522</v>
      </c>
      <c r="M67" s="184" t="s">
        <v>523</v>
      </c>
    </row>
    <row r="68" spans="1:13" x14ac:dyDescent="0.25">
      <c r="A68" s="327" t="s">
        <v>524</v>
      </c>
      <c r="B68" s="334" t="s">
        <v>549</v>
      </c>
      <c r="C68" s="328" t="s">
        <v>526</v>
      </c>
      <c r="D68" s="334" t="s">
        <v>528</v>
      </c>
      <c r="E68" s="335" t="s">
        <v>526</v>
      </c>
      <c r="I68" s="313" t="s">
        <v>549</v>
      </c>
      <c r="J68" s="313">
        <v>2026</v>
      </c>
      <c r="K68" s="315"/>
      <c r="L68" s="316">
        <f t="shared" ref="L68:L74" si="6">J68-K68</f>
        <v>2026</v>
      </c>
      <c r="M68" s="317" t="b">
        <f>(IF(L68&lt;=40,(C69),IF(L68&lt;=60,(C70))))</f>
        <v>0</v>
      </c>
    </row>
    <row r="69" spans="1:13" x14ac:dyDescent="0.25">
      <c r="A69" s="184">
        <v>1</v>
      </c>
      <c r="B69" s="184" t="s">
        <v>550</v>
      </c>
      <c r="C69" s="318">
        <v>3500000</v>
      </c>
      <c r="D69" s="184" t="s">
        <v>531</v>
      </c>
      <c r="E69" s="318">
        <v>2000000</v>
      </c>
      <c r="I69" s="313" t="s">
        <v>535</v>
      </c>
      <c r="J69" s="313">
        <v>2026</v>
      </c>
      <c r="K69" s="315"/>
      <c r="L69" s="316">
        <f t="shared" si="6"/>
        <v>2026</v>
      </c>
      <c r="M69" s="317" t="b">
        <f>(IF(L69&lt;=40,(E69),IF(L69&lt;=60,(E70))))</f>
        <v>0</v>
      </c>
    </row>
    <row r="70" spans="1:13" x14ac:dyDescent="0.25">
      <c r="A70" s="184">
        <v>2</v>
      </c>
      <c r="B70" s="184" t="s">
        <v>551</v>
      </c>
      <c r="C70" s="318">
        <v>2500000</v>
      </c>
      <c r="D70" s="184" t="s">
        <v>534</v>
      </c>
      <c r="E70" s="318">
        <v>2500000</v>
      </c>
      <c r="I70" s="313" t="s">
        <v>537</v>
      </c>
      <c r="J70" s="313">
        <v>2026</v>
      </c>
      <c r="K70" s="315"/>
      <c r="L70" s="316">
        <f t="shared" si="6"/>
        <v>2026</v>
      </c>
      <c r="M70" s="317" t="b">
        <f>(IF(L70&lt;=40,(E69),IF(L70&lt;=60,(E70))))</f>
        <v>0</v>
      </c>
    </row>
    <row r="71" spans="1:13" x14ac:dyDescent="0.25">
      <c r="I71" s="313" t="s">
        <v>539</v>
      </c>
      <c r="J71" s="313">
        <v>2026</v>
      </c>
      <c r="K71" s="315"/>
      <c r="L71" s="316">
        <f t="shared" si="6"/>
        <v>2026</v>
      </c>
      <c r="M71" s="317" t="b">
        <f>(IF(L71&lt;=40,(E69),IF(L71&lt;=60,(E70))))</f>
        <v>0</v>
      </c>
    </row>
    <row r="72" spans="1:13" x14ac:dyDescent="0.25">
      <c r="I72" s="313" t="s">
        <v>540</v>
      </c>
      <c r="J72" s="313">
        <v>2026</v>
      </c>
      <c r="K72" s="315"/>
      <c r="L72" s="316">
        <f t="shared" si="6"/>
        <v>2026</v>
      </c>
      <c r="M72" s="317" t="b">
        <f>(IF(L72&lt;=40,(E69),IF(L72&lt;=60,(E70))))</f>
        <v>0</v>
      </c>
    </row>
    <row r="73" spans="1:13" x14ac:dyDescent="0.25">
      <c r="I73" s="313" t="s">
        <v>541</v>
      </c>
      <c r="J73" s="313">
        <v>2026</v>
      </c>
      <c r="K73" s="315"/>
      <c r="L73" s="316">
        <f t="shared" si="6"/>
        <v>2026</v>
      </c>
      <c r="M73" s="317" t="b">
        <f>(IF(L73&lt;=40,(E69),IF(L73&lt;=60,(E70))))</f>
        <v>0</v>
      </c>
    </row>
    <row r="74" spans="1:13" ht="15.75" thickBot="1" x14ac:dyDescent="0.3">
      <c r="I74" s="313" t="s">
        <v>542</v>
      </c>
      <c r="J74" s="313">
        <v>2026</v>
      </c>
      <c r="K74" s="315"/>
      <c r="L74" s="316">
        <f t="shared" si="6"/>
        <v>2026</v>
      </c>
      <c r="M74" s="331" t="b">
        <f>(IF(L74&lt;=40,(E69),IF(L74&lt;=60,(E70))))</f>
        <v>0</v>
      </c>
    </row>
    <row r="75" spans="1:13" ht="15.75" thickBot="1" x14ac:dyDescent="0.3">
      <c r="I75" s="303"/>
      <c r="J75" s="303"/>
      <c r="K75" s="303"/>
      <c r="L75" s="4"/>
      <c r="M75" s="332">
        <f>SUM(M68:M74)</f>
        <v>0</v>
      </c>
    </row>
    <row r="76" spans="1:13" x14ac:dyDescent="0.25">
      <c r="I76" s="303"/>
      <c r="J76" s="303"/>
      <c r="K76" s="303"/>
      <c r="L76" s="4"/>
      <c r="M76" s="336"/>
    </row>
    <row r="77" spans="1:13" x14ac:dyDescent="0.25">
      <c r="B77" s="193" t="s">
        <v>544</v>
      </c>
      <c r="I77" s="311" t="s">
        <v>519</v>
      </c>
      <c r="J77" s="184" t="s">
        <v>520</v>
      </c>
      <c r="K77" s="184" t="s">
        <v>521</v>
      </c>
      <c r="L77" s="184" t="s">
        <v>522</v>
      </c>
      <c r="M77" s="184" t="s">
        <v>523</v>
      </c>
    </row>
    <row r="78" spans="1:13" s="329" customFormat="1" x14ac:dyDescent="0.25">
      <c r="A78" s="327" t="s">
        <v>524</v>
      </c>
      <c r="B78" s="327" t="s">
        <v>546</v>
      </c>
      <c r="C78" s="328" t="s">
        <v>526</v>
      </c>
      <c r="D78" s="327" t="s">
        <v>528</v>
      </c>
      <c r="E78" s="328" t="s">
        <v>526</v>
      </c>
      <c r="H78" s="330"/>
      <c r="I78" s="313" t="s">
        <v>546</v>
      </c>
      <c r="J78" s="313">
        <v>2026</v>
      </c>
      <c r="K78" s="315"/>
      <c r="L78" s="316">
        <f t="shared" ref="L78:L84" si="7">J78-K78</f>
        <v>2026</v>
      </c>
      <c r="M78" s="317" t="b">
        <f>(IF(L78&lt;=40,(C79),IF(L78&lt;=60,(C80))))</f>
        <v>0</v>
      </c>
    </row>
    <row r="79" spans="1:13" x14ac:dyDescent="0.25">
      <c r="A79" s="184">
        <v>1</v>
      </c>
      <c r="B79" s="184" t="s">
        <v>529</v>
      </c>
      <c r="C79" s="318">
        <v>3500000</v>
      </c>
      <c r="D79" s="184" t="s">
        <v>531</v>
      </c>
      <c r="E79" s="318">
        <v>1000000</v>
      </c>
      <c r="H79" s="322"/>
      <c r="I79" s="313" t="s">
        <v>535</v>
      </c>
      <c r="J79" s="313">
        <v>2026</v>
      </c>
      <c r="K79" s="315"/>
      <c r="L79" s="316">
        <f t="shared" si="7"/>
        <v>2026</v>
      </c>
      <c r="M79" s="317" t="b">
        <f>(IF(L79&lt;=40,(E79),IF(L79&lt;=60,(E80))))</f>
        <v>0</v>
      </c>
    </row>
    <row r="80" spans="1:13" x14ac:dyDescent="0.25">
      <c r="A80" s="184">
        <v>2</v>
      </c>
      <c r="B80" s="184" t="s">
        <v>547</v>
      </c>
      <c r="C80" s="318">
        <v>2500000</v>
      </c>
      <c r="D80" s="184" t="s">
        <v>534</v>
      </c>
      <c r="E80" s="318">
        <v>1000000</v>
      </c>
      <c r="H80" s="322"/>
      <c r="I80" s="313" t="s">
        <v>537</v>
      </c>
      <c r="J80" s="313">
        <v>2026</v>
      </c>
      <c r="K80" s="315"/>
      <c r="L80" s="316">
        <f t="shared" si="7"/>
        <v>2026</v>
      </c>
      <c r="M80" s="317" t="b">
        <f>(IF(L80&lt;=40,(E79),IF(L80&lt;=60,(E80))))</f>
        <v>0</v>
      </c>
    </row>
    <row r="81" spans="1:13" x14ac:dyDescent="0.25">
      <c r="I81" s="313" t="s">
        <v>539</v>
      </c>
      <c r="J81" s="313">
        <v>2026</v>
      </c>
      <c r="K81" s="315"/>
      <c r="L81" s="316">
        <f t="shared" si="7"/>
        <v>2026</v>
      </c>
      <c r="M81" s="317" t="b">
        <f>(IF(L81&lt;=40,(E79),IF(L81&lt;=60,(E80))))</f>
        <v>0</v>
      </c>
    </row>
    <row r="82" spans="1:13" x14ac:dyDescent="0.25">
      <c r="I82" s="313" t="s">
        <v>540</v>
      </c>
      <c r="J82" s="313">
        <v>2026</v>
      </c>
      <c r="K82" s="315"/>
      <c r="L82" s="316">
        <f t="shared" si="7"/>
        <v>2026</v>
      </c>
      <c r="M82" s="317" t="b">
        <f>(IF(L82&lt;=40,(E79),IF(L82&lt;=60,(E80))))</f>
        <v>0</v>
      </c>
    </row>
    <row r="83" spans="1:13" x14ac:dyDescent="0.25">
      <c r="I83" s="313" t="s">
        <v>541</v>
      </c>
      <c r="J83" s="313">
        <v>2026</v>
      </c>
      <c r="K83" s="315"/>
      <c r="L83" s="316">
        <f t="shared" si="7"/>
        <v>2026</v>
      </c>
      <c r="M83" s="317" t="b">
        <f>(IF(L83&lt;=40,(E79),IF(L83&lt;=60,(E80))))</f>
        <v>0</v>
      </c>
    </row>
    <row r="84" spans="1:13" ht="15.75" thickBot="1" x14ac:dyDescent="0.3">
      <c r="I84" s="313" t="s">
        <v>542</v>
      </c>
      <c r="J84" s="313">
        <v>2026</v>
      </c>
      <c r="K84" s="315"/>
      <c r="L84" s="316">
        <f t="shared" si="7"/>
        <v>2026</v>
      </c>
      <c r="M84" s="331" t="b">
        <f>(IF(L84&lt;=40,(E79),IF(L84&lt;=60,(E80))))</f>
        <v>0</v>
      </c>
    </row>
    <row r="85" spans="1:13" ht="15.75" thickBot="1" x14ac:dyDescent="0.3">
      <c r="M85" s="332">
        <f>SUM(M78:M84)</f>
        <v>0</v>
      </c>
    </row>
    <row r="87" spans="1:13" x14ac:dyDescent="0.25">
      <c r="B87" s="193" t="s">
        <v>544</v>
      </c>
      <c r="C87" s="333" t="s">
        <v>548</v>
      </c>
      <c r="I87" s="311" t="s">
        <v>519</v>
      </c>
      <c r="J87" s="184" t="s">
        <v>520</v>
      </c>
      <c r="K87" s="184" t="s">
        <v>521</v>
      </c>
      <c r="L87" s="184" t="s">
        <v>522</v>
      </c>
      <c r="M87" s="184" t="s">
        <v>523</v>
      </c>
    </row>
    <row r="88" spans="1:13" x14ac:dyDescent="0.25">
      <c r="A88" s="327" t="s">
        <v>524</v>
      </c>
      <c r="B88" s="334" t="s">
        <v>549</v>
      </c>
      <c r="C88" s="328" t="s">
        <v>526</v>
      </c>
      <c r="D88" s="334" t="s">
        <v>528</v>
      </c>
      <c r="E88" s="335" t="s">
        <v>526</v>
      </c>
      <c r="I88" s="313" t="s">
        <v>549</v>
      </c>
      <c r="J88" s="313">
        <v>2026</v>
      </c>
      <c r="K88" s="315"/>
      <c r="L88" s="316">
        <f t="shared" ref="L88:L94" si="8">J88-K88</f>
        <v>2026</v>
      </c>
      <c r="M88" s="317" t="b">
        <f>(IF(L88&lt;=40,(C89),IF(L88&lt;=60,(C90))))</f>
        <v>0</v>
      </c>
    </row>
    <row r="89" spans="1:13" x14ac:dyDescent="0.25">
      <c r="A89" s="184">
        <v>1</v>
      </c>
      <c r="B89" s="184" t="s">
        <v>550</v>
      </c>
      <c r="C89" s="318">
        <v>4000000</v>
      </c>
      <c r="D89" s="184" t="s">
        <v>531</v>
      </c>
      <c r="E89" s="318">
        <v>2500000</v>
      </c>
      <c r="I89" s="313" t="s">
        <v>535</v>
      </c>
      <c r="J89" s="313">
        <v>2026</v>
      </c>
      <c r="K89" s="315"/>
      <c r="L89" s="316">
        <f t="shared" si="8"/>
        <v>2026</v>
      </c>
      <c r="M89" s="317" t="b">
        <f>(IF(L89&lt;=40,(E89),IF(L89&lt;=60,(E90))))</f>
        <v>0</v>
      </c>
    </row>
    <row r="90" spans="1:13" x14ac:dyDescent="0.25">
      <c r="A90" s="184">
        <v>2</v>
      </c>
      <c r="B90" s="184" t="s">
        <v>551</v>
      </c>
      <c r="C90" s="318">
        <v>3500000</v>
      </c>
      <c r="D90" s="184" t="s">
        <v>534</v>
      </c>
      <c r="E90" s="318">
        <v>3000000</v>
      </c>
      <c r="I90" s="313" t="s">
        <v>537</v>
      </c>
      <c r="J90" s="313">
        <v>2026</v>
      </c>
      <c r="K90" s="315"/>
      <c r="L90" s="316">
        <f t="shared" si="8"/>
        <v>2026</v>
      </c>
      <c r="M90" s="317" t="b">
        <f>(IF(L90&lt;=40,(E89),IF(L90&lt;=60,(E90))))</f>
        <v>0</v>
      </c>
    </row>
    <row r="91" spans="1:13" x14ac:dyDescent="0.25">
      <c r="I91" s="313" t="s">
        <v>539</v>
      </c>
      <c r="J91" s="313">
        <v>2026</v>
      </c>
      <c r="K91" s="315"/>
      <c r="L91" s="316">
        <f t="shared" si="8"/>
        <v>2026</v>
      </c>
      <c r="M91" s="317" t="b">
        <f>(IF(L91&lt;=40,(E89),IF(L91&lt;=60,(E90))))</f>
        <v>0</v>
      </c>
    </row>
    <row r="92" spans="1:13" x14ac:dyDescent="0.25">
      <c r="I92" s="313" t="s">
        <v>540</v>
      </c>
      <c r="J92" s="313">
        <v>2026</v>
      </c>
      <c r="K92" s="315"/>
      <c r="L92" s="316">
        <f t="shared" si="8"/>
        <v>2026</v>
      </c>
      <c r="M92" s="317" t="b">
        <f>(IF(L92&lt;=40,(E89),IF(L92&lt;=60,(E90))))</f>
        <v>0</v>
      </c>
    </row>
    <row r="93" spans="1:13" x14ac:dyDescent="0.25">
      <c r="I93" s="313" t="s">
        <v>541</v>
      </c>
      <c r="J93" s="313">
        <v>2026</v>
      </c>
      <c r="K93" s="315"/>
      <c r="L93" s="316">
        <f t="shared" si="8"/>
        <v>2026</v>
      </c>
      <c r="M93" s="317" t="b">
        <f>(IF(L93&lt;=40,(E89),IF(L93&lt;=60,(E90))))</f>
        <v>0</v>
      </c>
    </row>
    <row r="94" spans="1:13" ht="15.75" thickBot="1" x14ac:dyDescent="0.3">
      <c r="I94" s="313" t="s">
        <v>542</v>
      </c>
      <c r="J94" s="313">
        <v>2026</v>
      </c>
      <c r="K94" s="315"/>
      <c r="L94" s="316">
        <f t="shared" si="8"/>
        <v>2026</v>
      </c>
      <c r="M94" s="331" t="b">
        <f>(IF(L94&lt;=40,(E89),IF(L94&lt;=60,(E90))))</f>
        <v>0</v>
      </c>
    </row>
    <row r="95" spans="1:13" ht="15.75" thickBot="1" x14ac:dyDescent="0.3">
      <c r="I95" s="303"/>
      <c r="J95" s="303"/>
      <c r="K95" s="303"/>
      <c r="L95" s="4"/>
      <c r="M95" s="332">
        <f>SUM(M88:M94)</f>
        <v>0</v>
      </c>
    </row>
  </sheetData>
  <pageMargins left="0.7" right="0.7" top="0.75" bottom="0.75" header="0.3" footer="0.3"/>
  <pageSetup paperSize="9" orientation="landscape"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1"/>
  <sheetViews>
    <sheetView workbookViewId="0">
      <selection activeCell="J12" sqref="J12"/>
    </sheetView>
  </sheetViews>
  <sheetFormatPr defaultRowHeight="15" x14ac:dyDescent="0.25"/>
  <cols>
    <col min="1" max="1" width="3.85546875" style="306" bestFit="1" customWidth="1"/>
    <col min="2" max="2" width="27.7109375" customWidth="1"/>
    <col min="3" max="4" width="12.7109375" customWidth="1"/>
    <col min="5" max="5" width="13.85546875" customWidth="1"/>
    <col min="6" max="6" width="15.140625" style="337" customWidth="1"/>
  </cols>
  <sheetData>
    <row r="1" spans="1:6" x14ac:dyDescent="0.25">
      <c r="A1" s="329" t="s">
        <v>552</v>
      </c>
      <c r="B1" s="193" t="s">
        <v>553</v>
      </c>
    </row>
    <row r="3" spans="1:6" s="308" customFormat="1" ht="15.75" x14ac:dyDescent="0.25">
      <c r="A3" s="338" t="s">
        <v>524</v>
      </c>
      <c r="B3" s="339" t="s">
        <v>554</v>
      </c>
      <c r="C3" s="528" t="s">
        <v>555</v>
      </c>
      <c r="D3" s="529"/>
      <c r="E3" s="530"/>
      <c r="F3" s="339" t="s">
        <v>556</v>
      </c>
    </row>
    <row r="4" spans="1:6" x14ac:dyDescent="0.25">
      <c r="A4" s="340">
        <v>1</v>
      </c>
      <c r="B4" s="184" t="s">
        <v>557</v>
      </c>
      <c r="C4" s="524" t="s">
        <v>558</v>
      </c>
      <c r="D4" s="525"/>
      <c r="E4" s="526"/>
      <c r="F4" s="341">
        <v>0.1</v>
      </c>
    </row>
    <row r="5" spans="1:6" x14ac:dyDescent="0.25">
      <c r="A5" s="340"/>
      <c r="B5" s="184"/>
      <c r="C5" s="524" t="s">
        <v>559</v>
      </c>
      <c r="D5" s="525"/>
      <c r="E5" s="526"/>
      <c r="F5" s="341">
        <v>0.08</v>
      </c>
    </row>
    <row r="6" spans="1:6" x14ac:dyDescent="0.25">
      <c r="A6" s="340"/>
      <c r="B6" s="184"/>
      <c r="C6" s="524" t="s">
        <v>560</v>
      </c>
      <c r="D6" s="525"/>
      <c r="E6" s="526"/>
      <c r="F6" s="341">
        <v>0.05</v>
      </c>
    </row>
    <row r="7" spans="1:6" x14ac:dyDescent="0.25">
      <c r="A7" s="340"/>
      <c r="B7" s="184"/>
      <c r="C7" s="524"/>
      <c r="D7" s="525"/>
      <c r="E7" s="526"/>
      <c r="F7" s="342"/>
    </row>
    <row r="8" spans="1:6" x14ac:dyDescent="0.25">
      <c r="A8" s="340">
        <v>2</v>
      </c>
      <c r="B8" s="184" t="s">
        <v>561</v>
      </c>
      <c r="C8" s="524" t="s">
        <v>562</v>
      </c>
      <c r="D8" s="525"/>
      <c r="E8" s="526"/>
      <c r="F8" s="341">
        <v>0.2</v>
      </c>
    </row>
    <row r="9" spans="1:6" x14ac:dyDescent="0.25">
      <c r="A9" s="340"/>
      <c r="B9" s="184"/>
      <c r="C9" s="524" t="s">
        <v>563</v>
      </c>
      <c r="D9" s="525"/>
      <c r="E9" s="526"/>
      <c r="F9" s="341">
        <v>0.17</v>
      </c>
    </row>
    <row r="10" spans="1:6" x14ac:dyDescent="0.25">
      <c r="A10" s="340"/>
      <c r="B10" s="184"/>
      <c r="C10" s="524" t="s">
        <v>560</v>
      </c>
      <c r="D10" s="525"/>
      <c r="E10" s="526"/>
      <c r="F10" s="341">
        <v>0.15</v>
      </c>
    </row>
    <row r="11" spans="1:6" x14ac:dyDescent="0.25">
      <c r="A11" s="340"/>
      <c r="B11" s="184"/>
      <c r="C11" s="524"/>
      <c r="D11" s="525"/>
      <c r="E11" s="526"/>
      <c r="F11" s="341"/>
    </row>
    <row r="12" spans="1:6" x14ac:dyDescent="0.25">
      <c r="A12" s="340"/>
      <c r="B12" s="184"/>
      <c r="C12" s="524"/>
      <c r="D12" s="525"/>
      <c r="E12" s="526"/>
      <c r="F12" s="342"/>
    </row>
    <row r="13" spans="1:6" x14ac:dyDescent="0.25">
      <c r="A13" s="340">
        <v>3</v>
      </c>
      <c r="B13" s="184" t="s">
        <v>357</v>
      </c>
      <c r="C13" s="524" t="s">
        <v>564</v>
      </c>
      <c r="D13" s="525"/>
      <c r="E13" s="526"/>
      <c r="F13" s="343">
        <v>300000</v>
      </c>
    </row>
    <row r="14" spans="1:6" x14ac:dyDescent="0.25">
      <c r="A14" s="340"/>
      <c r="B14" s="184"/>
      <c r="C14" s="524" t="s">
        <v>565</v>
      </c>
      <c r="D14" s="525"/>
      <c r="E14" s="526"/>
      <c r="F14" s="343">
        <v>350000</v>
      </c>
    </row>
    <row r="15" spans="1:6" x14ac:dyDescent="0.25">
      <c r="A15" s="340"/>
      <c r="B15" s="184"/>
      <c r="C15" s="524" t="s">
        <v>566</v>
      </c>
      <c r="D15" s="525"/>
      <c r="E15" s="526"/>
      <c r="F15" s="343">
        <v>400000</v>
      </c>
    </row>
    <row r="16" spans="1:6" ht="15.75" thickBot="1" x14ac:dyDescent="0.3">
      <c r="A16" s="340"/>
      <c r="B16" s="141"/>
      <c r="C16" s="531"/>
      <c r="D16" s="532"/>
      <c r="E16" s="533"/>
      <c r="F16" s="344"/>
    </row>
    <row r="17" spans="1:6" x14ac:dyDescent="0.25">
      <c r="A17" s="307"/>
      <c r="B17" s="534" t="s">
        <v>567</v>
      </c>
      <c r="C17" s="535"/>
      <c r="D17" s="535"/>
      <c r="E17" s="535"/>
      <c r="F17" s="536"/>
    </row>
    <row r="18" spans="1:6" x14ac:dyDescent="0.25">
      <c r="A18" s="307"/>
      <c r="B18" s="537" t="s">
        <v>568</v>
      </c>
      <c r="C18" s="539" t="s">
        <v>569</v>
      </c>
      <c r="D18" s="540"/>
      <c r="E18" s="540"/>
      <c r="F18" s="541"/>
    </row>
    <row r="19" spans="1:6" x14ac:dyDescent="0.25">
      <c r="A19" s="307"/>
      <c r="B19" s="538"/>
      <c r="C19" s="187" t="s">
        <v>570</v>
      </c>
      <c r="D19" s="187" t="s">
        <v>571</v>
      </c>
      <c r="E19" s="187" t="s">
        <v>572</v>
      </c>
      <c r="F19" s="345" t="s">
        <v>573</v>
      </c>
    </row>
    <row r="20" spans="1:6" x14ac:dyDescent="0.25">
      <c r="A20" s="307"/>
      <c r="B20" s="346" t="s">
        <v>564</v>
      </c>
      <c r="C20" s="187">
        <v>2</v>
      </c>
      <c r="D20" s="187">
        <v>2</v>
      </c>
      <c r="E20" s="187">
        <v>3</v>
      </c>
      <c r="F20" s="345">
        <v>3</v>
      </c>
    </row>
    <row r="21" spans="1:6" x14ac:dyDescent="0.25">
      <c r="A21" s="307"/>
      <c r="B21" s="346" t="s">
        <v>565</v>
      </c>
      <c r="C21" s="187">
        <v>2</v>
      </c>
      <c r="D21" s="187">
        <v>2</v>
      </c>
      <c r="E21" s="187">
        <v>3</v>
      </c>
      <c r="F21" s="345">
        <v>3</v>
      </c>
    </row>
    <row r="22" spans="1:6" ht="15.75" thickBot="1" x14ac:dyDescent="0.3">
      <c r="A22" s="307"/>
      <c r="B22" s="347" t="s">
        <v>566</v>
      </c>
      <c r="C22" s="348">
        <v>1</v>
      </c>
      <c r="D22" s="348">
        <v>1</v>
      </c>
      <c r="E22" s="348">
        <v>2</v>
      </c>
      <c r="F22" s="349">
        <v>2</v>
      </c>
    </row>
    <row r="23" spans="1:6" x14ac:dyDescent="0.25">
      <c r="A23" s="340"/>
      <c r="B23" s="350"/>
      <c r="C23" s="350"/>
      <c r="D23" s="350"/>
      <c r="E23" s="350"/>
      <c r="F23" s="351"/>
    </row>
    <row r="24" spans="1:6" x14ac:dyDescent="0.25">
      <c r="A24" s="340">
        <v>4</v>
      </c>
      <c r="B24" s="184" t="s">
        <v>574</v>
      </c>
      <c r="C24" s="524" t="s">
        <v>562</v>
      </c>
      <c r="D24" s="525"/>
      <c r="E24" s="526"/>
      <c r="F24" s="341">
        <v>0.1</v>
      </c>
    </row>
    <row r="25" spans="1:6" x14ac:dyDescent="0.25">
      <c r="A25" s="340"/>
      <c r="B25" s="184"/>
      <c r="C25" s="524" t="s">
        <v>563</v>
      </c>
      <c r="D25" s="525"/>
      <c r="E25" s="526"/>
      <c r="F25" s="341">
        <v>0.08</v>
      </c>
    </row>
    <row r="26" spans="1:6" x14ac:dyDescent="0.25">
      <c r="A26" s="340"/>
      <c r="B26" s="184"/>
      <c r="C26" s="524" t="s">
        <v>575</v>
      </c>
      <c r="D26" s="525"/>
      <c r="E26" s="526"/>
      <c r="F26" s="341">
        <v>0.05</v>
      </c>
    </row>
    <row r="27" spans="1:6" x14ac:dyDescent="0.25">
      <c r="A27" s="340"/>
      <c r="B27" s="184"/>
      <c r="C27" s="524"/>
      <c r="D27" s="525"/>
      <c r="E27" s="526"/>
      <c r="F27" s="342"/>
    </row>
    <row r="28" spans="1:6" x14ac:dyDescent="0.25">
      <c r="A28" s="340">
        <v>5</v>
      </c>
      <c r="B28" s="184" t="s">
        <v>576</v>
      </c>
      <c r="C28" s="524" t="s">
        <v>577</v>
      </c>
      <c r="D28" s="525"/>
      <c r="E28" s="526"/>
      <c r="F28" s="341">
        <v>0.3</v>
      </c>
    </row>
    <row r="29" spans="1:6" x14ac:dyDescent="0.25">
      <c r="A29" s="340"/>
      <c r="B29" s="184"/>
      <c r="C29" s="524"/>
      <c r="D29" s="525"/>
      <c r="E29" s="526"/>
      <c r="F29" s="342"/>
    </row>
    <row r="30" spans="1:6" x14ac:dyDescent="0.25">
      <c r="A30" s="340">
        <v>6</v>
      </c>
      <c r="B30" s="184" t="s">
        <v>578</v>
      </c>
      <c r="C30" s="524" t="s">
        <v>562</v>
      </c>
      <c r="D30" s="525"/>
      <c r="E30" s="526"/>
      <c r="F30" s="341">
        <v>0.35</v>
      </c>
    </row>
    <row r="31" spans="1:6" x14ac:dyDescent="0.25">
      <c r="A31" s="340"/>
      <c r="B31" s="184"/>
      <c r="C31" s="524" t="s">
        <v>563</v>
      </c>
      <c r="D31" s="525"/>
      <c r="E31" s="526"/>
      <c r="F31" s="341">
        <v>0.25</v>
      </c>
    </row>
    <row r="32" spans="1:6" x14ac:dyDescent="0.25">
      <c r="A32" s="340"/>
      <c r="B32" s="184"/>
      <c r="C32" s="524" t="s">
        <v>575</v>
      </c>
      <c r="D32" s="525"/>
      <c r="E32" s="526"/>
      <c r="F32" s="341">
        <v>0.2</v>
      </c>
    </row>
    <row r="33" spans="1:6" x14ac:dyDescent="0.25">
      <c r="A33" s="340"/>
      <c r="B33" s="184"/>
      <c r="C33" s="524"/>
      <c r="D33" s="525"/>
      <c r="E33" s="526"/>
      <c r="F33" s="342"/>
    </row>
    <row r="34" spans="1:6" x14ac:dyDescent="0.25">
      <c r="A34" s="340">
        <v>7</v>
      </c>
      <c r="B34" s="184" t="s">
        <v>579</v>
      </c>
      <c r="C34" s="524" t="s">
        <v>580</v>
      </c>
      <c r="D34" s="525"/>
      <c r="E34" s="526"/>
      <c r="F34" s="341">
        <v>0.15</v>
      </c>
    </row>
    <row r="35" spans="1:6" x14ac:dyDescent="0.25">
      <c r="A35" s="340"/>
      <c r="B35" s="184"/>
      <c r="C35" s="524"/>
      <c r="D35" s="525"/>
      <c r="E35" s="526"/>
      <c r="F35" s="342"/>
    </row>
    <row r="36" spans="1:6" x14ac:dyDescent="0.25">
      <c r="A36" s="340">
        <v>8</v>
      </c>
      <c r="B36" s="184" t="s">
        <v>581</v>
      </c>
      <c r="C36" s="524" t="s">
        <v>582</v>
      </c>
      <c r="D36" s="525"/>
      <c r="E36" s="526"/>
      <c r="F36" s="352">
        <v>350000</v>
      </c>
    </row>
    <row r="37" spans="1:6" x14ac:dyDescent="0.25">
      <c r="A37" s="340"/>
      <c r="B37" s="184"/>
      <c r="C37" s="524" t="s">
        <v>583</v>
      </c>
      <c r="D37" s="525"/>
      <c r="E37" s="526"/>
      <c r="F37" s="352">
        <v>200000</v>
      </c>
    </row>
    <row r="38" spans="1:6" x14ac:dyDescent="0.25">
      <c r="A38" s="340"/>
      <c r="B38" s="184"/>
      <c r="C38" s="524" t="s">
        <v>584</v>
      </c>
      <c r="D38" s="525"/>
      <c r="E38" s="526"/>
      <c r="F38" s="352">
        <v>200000</v>
      </c>
    </row>
    <row r="39" spans="1:6" x14ac:dyDescent="0.25">
      <c r="A39" s="340"/>
      <c r="B39" s="184"/>
      <c r="C39" s="524" t="s">
        <v>585</v>
      </c>
      <c r="D39" s="525"/>
      <c r="E39" s="526"/>
      <c r="F39" s="352">
        <v>200000</v>
      </c>
    </row>
    <row r="40" spans="1:6" x14ac:dyDescent="0.25">
      <c r="A40" s="340"/>
      <c r="B40" s="184"/>
      <c r="C40" s="524" t="s">
        <v>586</v>
      </c>
      <c r="D40" s="525"/>
      <c r="E40" s="526"/>
      <c r="F40" s="352">
        <v>200000</v>
      </c>
    </row>
    <row r="41" spans="1:6" x14ac:dyDescent="0.25">
      <c r="A41" s="340"/>
      <c r="B41" s="184"/>
      <c r="C41" s="524" t="s">
        <v>587</v>
      </c>
      <c r="D41" s="525"/>
      <c r="E41" s="526"/>
      <c r="F41" s="352">
        <v>150000</v>
      </c>
    </row>
    <row r="42" spans="1:6" x14ac:dyDescent="0.25">
      <c r="A42" s="340"/>
      <c r="B42" s="184"/>
      <c r="C42" s="524" t="s">
        <v>588</v>
      </c>
      <c r="D42" s="525"/>
      <c r="E42" s="526"/>
      <c r="F42" s="352">
        <v>250000</v>
      </c>
    </row>
    <row r="43" spans="1:6" x14ac:dyDescent="0.25">
      <c r="A43" s="340"/>
      <c r="B43" s="184"/>
      <c r="C43" s="524" t="s">
        <v>589</v>
      </c>
      <c r="D43" s="525"/>
      <c r="E43" s="526"/>
      <c r="F43" s="352">
        <v>200000</v>
      </c>
    </row>
    <row r="44" spans="1:6" x14ac:dyDescent="0.25">
      <c r="A44" s="340"/>
      <c r="B44" s="184"/>
      <c r="C44" s="524"/>
      <c r="D44" s="525"/>
      <c r="E44" s="526"/>
      <c r="F44" s="352"/>
    </row>
    <row r="45" spans="1:6" x14ac:dyDescent="0.25">
      <c r="A45" s="340">
        <v>9</v>
      </c>
      <c r="B45" s="184" t="s">
        <v>590</v>
      </c>
      <c r="C45" s="524" t="s">
        <v>591</v>
      </c>
      <c r="D45" s="525"/>
      <c r="E45" s="526"/>
      <c r="F45" s="352">
        <v>500000</v>
      </c>
    </row>
    <row r="46" spans="1:6" x14ac:dyDescent="0.25">
      <c r="A46" s="340"/>
      <c r="B46" s="184"/>
      <c r="C46" s="524" t="s">
        <v>592</v>
      </c>
      <c r="D46" s="525"/>
      <c r="E46" s="526"/>
      <c r="F46" s="352">
        <v>700000</v>
      </c>
    </row>
    <row r="47" spans="1:6" x14ac:dyDescent="0.25">
      <c r="A47" s="340"/>
      <c r="B47" s="184"/>
      <c r="C47" s="523" t="s">
        <v>593</v>
      </c>
      <c r="D47" s="523"/>
      <c r="E47" s="523"/>
      <c r="F47" s="352">
        <v>1200000</v>
      </c>
    </row>
    <row r="48" spans="1:6" s="321" customFormat="1" x14ac:dyDescent="0.25">
      <c r="A48" s="353"/>
      <c r="C48" s="527"/>
      <c r="D48" s="527"/>
      <c r="E48" s="527"/>
      <c r="F48" s="354"/>
    </row>
    <row r="49" spans="1:6" s="321" customFormat="1" x14ac:dyDescent="0.25">
      <c r="A49" s="353"/>
      <c r="C49" s="355"/>
      <c r="D49" s="355"/>
      <c r="E49" s="355"/>
      <c r="F49" s="354"/>
    </row>
    <row r="50" spans="1:6" s="321" customFormat="1" x14ac:dyDescent="0.25">
      <c r="A50" s="353"/>
      <c r="C50" s="355"/>
      <c r="D50" s="355"/>
      <c r="E50" s="355"/>
      <c r="F50" s="354"/>
    </row>
    <row r="51" spans="1:6" s="321" customFormat="1" x14ac:dyDescent="0.25">
      <c r="A51" s="353"/>
      <c r="C51" s="355"/>
      <c r="D51" s="355"/>
      <c r="E51" s="355"/>
      <c r="F51" s="354"/>
    </row>
    <row r="52" spans="1:6" s="308" customFormat="1" ht="15.75" x14ac:dyDescent="0.25">
      <c r="A52" s="338" t="s">
        <v>524</v>
      </c>
      <c r="B52" s="339" t="s">
        <v>554</v>
      </c>
      <c r="C52" s="528" t="s">
        <v>555</v>
      </c>
      <c r="D52" s="529"/>
      <c r="E52" s="530"/>
      <c r="F52" s="339" t="s">
        <v>556</v>
      </c>
    </row>
    <row r="53" spans="1:6" x14ac:dyDescent="0.25">
      <c r="A53" s="340">
        <v>10</v>
      </c>
      <c r="B53" s="184" t="s">
        <v>594</v>
      </c>
      <c r="C53" s="523" t="s">
        <v>595</v>
      </c>
      <c r="D53" s="523"/>
      <c r="E53" s="523"/>
      <c r="F53" s="352">
        <v>6000000</v>
      </c>
    </row>
    <row r="54" spans="1:6" x14ac:dyDescent="0.25">
      <c r="A54" s="340"/>
      <c r="B54" s="184"/>
      <c r="C54" s="524" t="s">
        <v>596</v>
      </c>
      <c r="D54" s="525"/>
      <c r="E54" s="526"/>
      <c r="F54" s="352">
        <v>9000000</v>
      </c>
    </row>
    <row r="55" spans="1:6" x14ac:dyDescent="0.25">
      <c r="A55" s="340"/>
      <c r="B55" s="184"/>
      <c r="C55" s="524" t="s">
        <v>597</v>
      </c>
      <c r="D55" s="525"/>
      <c r="E55" s="526"/>
      <c r="F55" s="352">
        <v>12000000</v>
      </c>
    </row>
    <row r="56" spans="1:6" x14ac:dyDescent="0.25">
      <c r="A56" s="340"/>
      <c r="B56" s="184"/>
      <c r="C56" s="524" t="s">
        <v>598</v>
      </c>
      <c r="D56" s="525"/>
      <c r="E56" s="526"/>
      <c r="F56" s="352">
        <v>15000000</v>
      </c>
    </row>
    <row r="57" spans="1:6" x14ac:dyDescent="0.25">
      <c r="A57" s="340"/>
      <c r="B57" s="184"/>
      <c r="C57" s="524" t="s">
        <v>599</v>
      </c>
      <c r="D57" s="525"/>
      <c r="E57" s="526"/>
      <c r="F57" s="352">
        <v>18000000</v>
      </c>
    </row>
    <row r="58" spans="1:6" x14ac:dyDescent="0.25">
      <c r="A58" s="340"/>
      <c r="B58" s="184"/>
      <c r="C58" s="524"/>
      <c r="D58" s="525"/>
      <c r="E58" s="526"/>
      <c r="F58" s="342"/>
    </row>
    <row r="59" spans="1:6" x14ac:dyDescent="0.25">
      <c r="A59" s="340">
        <v>11</v>
      </c>
      <c r="B59" s="184" t="s">
        <v>600</v>
      </c>
      <c r="C59" s="524" t="s">
        <v>601</v>
      </c>
      <c r="D59" s="525"/>
      <c r="E59" s="526"/>
      <c r="F59" s="341">
        <v>0.25</v>
      </c>
    </row>
    <row r="60" spans="1:6" x14ac:dyDescent="0.25">
      <c r="A60" s="340"/>
      <c r="B60" s="184"/>
      <c r="C60" s="524" t="s">
        <v>602</v>
      </c>
      <c r="D60" s="525"/>
      <c r="E60" s="526"/>
      <c r="F60" s="341">
        <v>0.2</v>
      </c>
    </row>
    <row r="61" spans="1:6" x14ac:dyDescent="0.25">
      <c r="A61" s="340"/>
      <c r="B61" s="184"/>
      <c r="C61" s="524"/>
      <c r="D61" s="525"/>
      <c r="E61" s="526"/>
      <c r="F61" s="342"/>
    </row>
    <row r="62" spans="1:6" x14ac:dyDescent="0.25">
      <c r="A62" s="340">
        <v>12</v>
      </c>
      <c r="B62" s="184" t="s">
        <v>603</v>
      </c>
      <c r="C62" s="524" t="s">
        <v>604</v>
      </c>
      <c r="D62" s="525"/>
      <c r="E62" s="526"/>
      <c r="F62" s="342" t="s">
        <v>605</v>
      </c>
    </row>
    <row r="63" spans="1:6" x14ac:dyDescent="0.25">
      <c r="A63" s="340"/>
      <c r="B63" s="184"/>
      <c r="C63" s="524" t="s">
        <v>606</v>
      </c>
      <c r="D63" s="525"/>
      <c r="E63" s="526"/>
      <c r="F63" s="342" t="s">
        <v>607</v>
      </c>
    </row>
    <row r="64" spans="1:6" x14ac:dyDescent="0.25">
      <c r="A64" s="340"/>
      <c r="B64" s="184"/>
      <c r="C64" s="524" t="s">
        <v>608</v>
      </c>
      <c r="D64" s="525"/>
      <c r="E64" s="526"/>
      <c r="F64" s="342" t="s">
        <v>607</v>
      </c>
    </row>
    <row r="65" spans="1:6" x14ac:dyDescent="0.25">
      <c r="A65" s="340"/>
      <c r="B65" s="184"/>
      <c r="C65" s="524" t="s">
        <v>609</v>
      </c>
      <c r="D65" s="525"/>
      <c r="E65" s="526"/>
      <c r="F65" s="342" t="s">
        <v>607</v>
      </c>
    </row>
    <row r="66" spans="1:6" x14ac:dyDescent="0.25">
      <c r="A66" s="340"/>
      <c r="B66" s="184"/>
      <c r="C66" s="524" t="s">
        <v>610</v>
      </c>
      <c r="D66" s="525"/>
      <c r="E66" s="526"/>
      <c r="F66" s="342" t="s">
        <v>607</v>
      </c>
    </row>
    <row r="67" spans="1:6" x14ac:dyDescent="0.25">
      <c r="A67" s="340"/>
      <c r="B67" s="184"/>
      <c r="C67" s="524"/>
      <c r="D67" s="525"/>
      <c r="E67" s="526"/>
      <c r="F67" s="342"/>
    </row>
    <row r="68" spans="1:6" x14ac:dyDescent="0.25">
      <c r="A68" s="340">
        <v>13</v>
      </c>
      <c r="B68" s="184" t="s">
        <v>611</v>
      </c>
      <c r="C68" s="524" t="s">
        <v>612</v>
      </c>
      <c r="D68" s="525"/>
      <c r="E68" s="526"/>
      <c r="F68" s="342" t="s">
        <v>613</v>
      </c>
    </row>
    <row r="69" spans="1:6" x14ac:dyDescent="0.25">
      <c r="A69" s="340"/>
      <c r="B69" s="184"/>
      <c r="C69" s="524" t="s">
        <v>614</v>
      </c>
      <c r="D69" s="525"/>
      <c r="E69" s="526"/>
      <c r="F69" s="342" t="s">
        <v>615</v>
      </c>
    </row>
    <row r="70" spans="1:6" x14ac:dyDescent="0.25">
      <c r="A70" s="340"/>
      <c r="B70" s="184"/>
      <c r="C70" s="524" t="s">
        <v>616</v>
      </c>
      <c r="D70" s="525"/>
      <c r="E70" s="526"/>
      <c r="F70" s="342" t="s">
        <v>615</v>
      </c>
    </row>
    <row r="71" spans="1:6" x14ac:dyDescent="0.25">
      <c r="A71" s="340"/>
      <c r="B71" s="184"/>
      <c r="C71" s="524" t="s">
        <v>617</v>
      </c>
      <c r="D71" s="525"/>
      <c r="E71" s="526"/>
      <c r="F71" s="342" t="s">
        <v>618</v>
      </c>
    </row>
    <row r="72" spans="1:6" x14ac:dyDescent="0.25">
      <c r="A72" s="340"/>
      <c r="B72" s="184"/>
      <c r="C72" s="524"/>
      <c r="D72" s="525"/>
      <c r="E72" s="526"/>
      <c r="F72" s="342"/>
    </row>
    <row r="73" spans="1:6" x14ac:dyDescent="0.25">
      <c r="A73" s="340">
        <v>14</v>
      </c>
      <c r="B73" s="184" t="s">
        <v>619</v>
      </c>
      <c r="C73" s="524" t="s">
        <v>620</v>
      </c>
      <c r="D73" s="525"/>
      <c r="E73" s="526"/>
      <c r="F73" s="342" t="s">
        <v>605</v>
      </c>
    </row>
    <row r="74" spans="1:6" x14ac:dyDescent="0.25">
      <c r="A74" s="340"/>
      <c r="B74" s="184"/>
      <c r="C74" s="524" t="s">
        <v>621</v>
      </c>
      <c r="D74" s="525"/>
      <c r="E74" s="526"/>
      <c r="F74" s="342" t="s">
        <v>622</v>
      </c>
    </row>
    <row r="75" spans="1:6" x14ac:dyDescent="0.25">
      <c r="A75" s="340"/>
      <c r="B75" s="184"/>
      <c r="C75" s="524" t="s">
        <v>623</v>
      </c>
      <c r="D75" s="525"/>
      <c r="E75" s="526"/>
      <c r="F75" s="342" t="s">
        <v>624</v>
      </c>
    </row>
    <row r="76" spans="1:6" x14ac:dyDescent="0.25">
      <c r="A76" s="340"/>
      <c r="B76" s="184"/>
      <c r="C76" s="523"/>
      <c r="D76" s="523"/>
      <c r="E76" s="523"/>
      <c r="F76" s="342"/>
    </row>
    <row r="77" spans="1:6" x14ac:dyDescent="0.25">
      <c r="A77" s="340">
        <v>15</v>
      </c>
      <c r="B77" s="184" t="s">
        <v>625</v>
      </c>
      <c r="C77" s="523" t="s">
        <v>626</v>
      </c>
      <c r="D77" s="523"/>
      <c r="E77" s="523"/>
      <c r="F77" s="342" t="s">
        <v>627</v>
      </c>
    </row>
    <row r="78" spans="1:6" x14ac:dyDescent="0.25">
      <c r="A78" s="340"/>
      <c r="B78" s="184"/>
      <c r="C78" s="523" t="s">
        <v>628</v>
      </c>
      <c r="D78" s="523"/>
      <c r="E78" s="523"/>
      <c r="F78" s="342" t="s">
        <v>629</v>
      </c>
    </row>
    <row r="79" spans="1:6" x14ac:dyDescent="0.25">
      <c r="A79" s="340"/>
      <c r="B79" s="184"/>
      <c r="C79" s="523"/>
      <c r="D79" s="523"/>
      <c r="E79" s="523"/>
      <c r="F79" s="342"/>
    </row>
    <row r="80" spans="1:6" x14ac:dyDescent="0.25">
      <c r="A80" s="340">
        <v>16</v>
      </c>
      <c r="B80" s="184" t="s">
        <v>630</v>
      </c>
      <c r="C80" s="523" t="s">
        <v>631</v>
      </c>
      <c r="D80" s="523"/>
      <c r="E80" s="523"/>
      <c r="F80" s="342" t="s">
        <v>632</v>
      </c>
    </row>
    <row r="81" spans="1:6" x14ac:dyDescent="0.25">
      <c r="A81" s="340"/>
      <c r="B81" s="184"/>
      <c r="C81" s="523"/>
      <c r="D81" s="523"/>
      <c r="E81" s="523"/>
      <c r="F81" s="342"/>
    </row>
  </sheetData>
  <mergeCells count="72">
    <mergeCell ref="C14:E14"/>
    <mergeCell ref="C3:E3"/>
    <mergeCell ref="C4:E4"/>
    <mergeCell ref="C5:E5"/>
    <mergeCell ref="C6:E6"/>
    <mergeCell ref="C7:E7"/>
    <mergeCell ref="C8:E8"/>
    <mergeCell ref="C9:E9"/>
    <mergeCell ref="C10:E10"/>
    <mergeCell ref="C11:E11"/>
    <mergeCell ref="C12:E12"/>
    <mergeCell ref="C13:E13"/>
    <mergeCell ref="C30:E30"/>
    <mergeCell ref="C15:E15"/>
    <mergeCell ref="C16:E16"/>
    <mergeCell ref="B17:F17"/>
    <mergeCell ref="B18:B19"/>
    <mergeCell ref="C18:F18"/>
    <mergeCell ref="C24:E24"/>
    <mergeCell ref="C25:E25"/>
    <mergeCell ref="C26:E26"/>
    <mergeCell ref="C27:E27"/>
    <mergeCell ref="C28:E28"/>
    <mergeCell ref="C29:E29"/>
    <mergeCell ref="C42:E42"/>
    <mergeCell ref="C31:E31"/>
    <mergeCell ref="C32:E32"/>
    <mergeCell ref="C33:E33"/>
    <mergeCell ref="C34:E34"/>
    <mergeCell ref="C35:E35"/>
    <mergeCell ref="C36:E36"/>
    <mergeCell ref="C37:E37"/>
    <mergeCell ref="C38:E38"/>
    <mergeCell ref="C39:E39"/>
    <mergeCell ref="C40:E40"/>
    <mergeCell ref="C41:E41"/>
    <mergeCell ref="C57:E57"/>
    <mergeCell ref="C43:E43"/>
    <mergeCell ref="C44:E44"/>
    <mergeCell ref="C45:E45"/>
    <mergeCell ref="C46:E46"/>
    <mergeCell ref="C47:E47"/>
    <mergeCell ref="C48:E48"/>
    <mergeCell ref="C52:E52"/>
    <mergeCell ref="C53:E53"/>
    <mergeCell ref="C54:E54"/>
    <mergeCell ref="C55:E55"/>
    <mergeCell ref="C56:E56"/>
    <mergeCell ref="C69:E69"/>
    <mergeCell ref="C58:E58"/>
    <mergeCell ref="C59:E59"/>
    <mergeCell ref="C60:E60"/>
    <mergeCell ref="C61:E61"/>
    <mergeCell ref="C62:E62"/>
    <mergeCell ref="C63:E63"/>
    <mergeCell ref="C64:E64"/>
    <mergeCell ref="C65:E65"/>
    <mergeCell ref="C66:E66"/>
    <mergeCell ref="C67:E67"/>
    <mergeCell ref="C68:E68"/>
    <mergeCell ref="C81:E81"/>
    <mergeCell ref="C70:E70"/>
    <mergeCell ref="C71:E71"/>
    <mergeCell ref="C72:E72"/>
    <mergeCell ref="C73:E73"/>
    <mergeCell ref="C74:E74"/>
    <mergeCell ref="C75:E75"/>
    <mergeCell ref="C76:E76"/>
    <mergeCell ref="C77:E77"/>
    <mergeCell ref="C78:E78"/>
    <mergeCell ref="C79:E79"/>
    <mergeCell ref="C80:E80"/>
  </mergeCells>
  <pageMargins left="0.7" right="0.7" top="0.75" bottom="0.75" header="0.3" footer="0.3"/>
  <pageSetup paperSize="9" orientation="portrait"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32"/>
  <sheetViews>
    <sheetView topLeftCell="A16" workbookViewId="0">
      <selection activeCell="K29" sqref="K29"/>
    </sheetView>
  </sheetViews>
  <sheetFormatPr defaultRowHeight="15" x14ac:dyDescent="0.25"/>
  <cols>
    <col min="3" max="3" width="25" customWidth="1"/>
    <col min="5" max="5" width="1.7109375" customWidth="1"/>
    <col min="9" max="9" width="9.7109375" customWidth="1"/>
    <col min="10" max="10" width="4.28515625" customWidth="1"/>
  </cols>
  <sheetData>
    <row r="2" spans="1:10" ht="15.75" x14ac:dyDescent="0.25">
      <c r="A2" s="551" t="s">
        <v>510</v>
      </c>
      <c r="B2" s="551"/>
      <c r="C2" s="551"/>
      <c r="D2" s="551"/>
      <c r="E2" s="551"/>
      <c r="F2" s="551"/>
      <c r="G2" s="551"/>
      <c r="H2" s="551"/>
      <c r="I2" s="551"/>
      <c r="J2" s="551"/>
    </row>
    <row r="4" spans="1:10" x14ac:dyDescent="0.25">
      <c r="A4" s="394" t="s">
        <v>42</v>
      </c>
      <c r="B4" s="395"/>
      <c r="C4" s="395"/>
      <c r="D4" s="395"/>
      <c r="E4" s="395"/>
      <c r="F4" s="395"/>
      <c r="G4" s="395"/>
      <c r="H4" s="395"/>
      <c r="I4" s="395"/>
      <c r="J4" s="396"/>
    </row>
    <row r="5" spans="1:10" x14ac:dyDescent="0.25">
      <c r="A5" s="413" t="s">
        <v>22</v>
      </c>
      <c r="B5" s="414"/>
      <c r="C5" s="415"/>
      <c r="D5" s="416" t="s">
        <v>21</v>
      </c>
      <c r="E5" s="417"/>
      <c r="F5" s="416" t="s">
        <v>17</v>
      </c>
      <c r="G5" s="417"/>
      <c r="H5" s="418" t="s">
        <v>18</v>
      </c>
      <c r="I5" s="418"/>
      <c r="J5" s="417"/>
    </row>
    <row r="6" spans="1:10" ht="15.75" x14ac:dyDescent="0.25">
      <c r="A6" s="542" t="s">
        <v>513</v>
      </c>
      <c r="B6" s="543"/>
      <c r="C6" s="544"/>
      <c r="D6" s="422" t="s">
        <v>225</v>
      </c>
      <c r="E6" s="422"/>
      <c r="F6" s="423">
        <v>5300000</v>
      </c>
      <c r="G6" s="425"/>
      <c r="H6" s="424"/>
      <c r="I6" s="424"/>
      <c r="J6" s="425"/>
    </row>
    <row r="7" spans="1:10" ht="15.75" x14ac:dyDescent="0.25">
      <c r="A7" s="542" t="s">
        <v>513</v>
      </c>
      <c r="B7" s="543"/>
      <c r="C7" s="544"/>
      <c r="D7" s="422" t="s">
        <v>225</v>
      </c>
      <c r="E7" s="422"/>
      <c r="F7" s="423">
        <v>500000</v>
      </c>
      <c r="G7" s="425"/>
      <c r="H7" s="424"/>
      <c r="I7" s="424"/>
      <c r="J7" s="425"/>
    </row>
    <row r="8" spans="1:10" ht="15.75" x14ac:dyDescent="0.25">
      <c r="A8" s="542" t="s">
        <v>505</v>
      </c>
      <c r="B8" s="543"/>
      <c r="C8" s="544"/>
      <c r="D8" s="422" t="s">
        <v>225</v>
      </c>
      <c r="E8" s="422"/>
      <c r="F8" s="423">
        <v>8000000</v>
      </c>
      <c r="G8" s="425"/>
      <c r="H8" s="424"/>
      <c r="I8" s="424"/>
      <c r="J8" s="425"/>
    </row>
    <row r="9" spans="1:10" ht="15.75" x14ac:dyDescent="0.25">
      <c r="A9" s="542" t="s">
        <v>506</v>
      </c>
      <c r="B9" s="543"/>
      <c r="C9" s="544"/>
      <c r="D9" s="422" t="s">
        <v>225</v>
      </c>
      <c r="E9" s="422"/>
      <c r="F9" s="423">
        <v>19959588</v>
      </c>
      <c r="G9" s="425"/>
      <c r="H9" s="424"/>
      <c r="I9" s="424"/>
      <c r="J9" s="425"/>
    </row>
    <row r="10" spans="1:10" x14ac:dyDescent="0.25">
      <c r="A10" s="548" t="s">
        <v>500</v>
      </c>
      <c r="B10" s="549"/>
      <c r="C10" s="550"/>
      <c r="D10" s="422" t="s">
        <v>225</v>
      </c>
      <c r="E10" s="422"/>
      <c r="F10" s="423">
        <v>155795</v>
      </c>
      <c r="G10" s="425"/>
      <c r="H10" s="424"/>
      <c r="I10" s="424"/>
      <c r="J10" s="425"/>
    </row>
    <row r="11" spans="1:10" x14ac:dyDescent="0.25">
      <c r="A11" s="545" t="s">
        <v>508</v>
      </c>
      <c r="B11" s="546"/>
      <c r="C11" s="547"/>
      <c r="D11" s="422" t="s">
        <v>225</v>
      </c>
      <c r="E11" s="422"/>
      <c r="F11" s="423">
        <v>595534</v>
      </c>
      <c r="G11" s="425"/>
      <c r="H11" s="424"/>
      <c r="I11" s="424"/>
      <c r="J11" s="425"/>
    </row>
    <row r="12" spans="1:10" x14ac:dyDescent="0.25">
      <c r="A12" s="548" t="s">
        <v>503</v>
      </c>
      <c r="B12" s="549"/>
      <c r="C12" s="550"/>
      <c r="D12" s="422" t="s">
        <v>225</v>
      </c>
      <c r="E12" s="422"/>
      <c r="F12" s="423">
        <v>8700000</v>
      </c>
      <c r="G12" s="425"/>
      <c r="H12" s="424"/>
      <c r="I12" s="424"/>
      <c r="J12" s="425"/>
    </row>
    <row r="13" spans="1:10" ht="15.75" x14ac:dyDescent="0.25">
      <c r="A13" s="542" t="s">
        <v>495</v>
      </c>
      <c r="B13" s="543"/>
      <c r="C13" s="544"/>
      <c r="D13" s="422" t="s">
        <v>225</v>
      </c>
      <c r="E13" s="422"/>
      <c r="F13" s="423">
        <v>7300000</v>
      </c>
      <c r="G13" s="425"/>
      <c r="H13" s="424"/>
      <c r="I13" s="424"/>
      <c r="J13" s="425"/>
    </row>
    <row r="14" spans="1:10" ht="15.75" x14ac:dyDescent="0.25">
      <c r="A14" s="542" t="s">
        <v>496</v>
      </c>
      <c r="B14" s="543"/>
      <c r="C14" s="544"/>
      <c r="D14" s="422" t="s">
        <v>225</v>
      </c>
      <c r="E14" s="422"/>
      <c r="F14" s="423">
        <v>6494167</v>
      </c>
      <c r="G14" s="425"/>
      <c r="H14" s="424"/>
      <c r="I14" s="424"/>
      <c r="J14" s="425"/>
    </row>
    <row r="15" spans="1:10" x14ac:dyDescent="0.25">
      <c r="A15" s="548" t="s">
        <v>509</v>
      </c>
      <c r="B15" s="549"/>
      <c r="C15" s="550"/>
      <c r="D15" s="422" t="s">
        <v>225</v>
      </c>
      <c r="E15" s="422"/>
      <c r="F15" s="423">
        <v>437</v>
      </c>
      <c r="G15" s="425"/>
      <c r="H15" s="424"/>
      <c r="I15" s="424"/>
      <c r="J15" s="425"/>
    </row>
    <row r="16" spans="1:10" s="300" customFormat="1" ht="15.75" x14ac:dyDescent="0.25">
      <c r="A16" s="542" t="s">
        <v>498</v>
      </c>
      <c r="B16" s="543"/>
      <c r="C16" s="544"/>
      <c r="D16" s="422" t="s">
        <v>214</v>
      </c>
      <c r="E16" s="422"/>
      <c r="F16" s="423">
        <v>80000000</v>
      </c>
      <c r="G16" s="425"/>
      <c r="H16" s="424">
        <v>3088900</v>
      </c>
      <c r="I16" s="424"/>
      <c r="J16" s="425"/>
    </row>
    <row r="17" spans="1:10" ht="15.75" x14ac:dyDescent="0.25">
      <c r="A17" s="542" t="s">
        <v>501</v>
      </c>
      <c r="B17" s="543"/>
      <c r="C17" s="544"/>
      <c r="D17" s="422" t="s">
        <v>225</v>
      </c>
      <c r="E17" s="422"/>
      <c r="F17" s="423">
        <v>135073</v>
      </c>
      <c r="G17" s="425"/>
      <c r="H17" s="424"/>
      <c r="I17" s="424"/>
      <c r="J17" s="425"/>
    </row>
    <row r="18" spans="1:10" ht="15.75" x14ac:dyDescent="0.25">
      <c r="A18" s="542" t="s">
        <v>497</v>
      </c>
      <c r="B18" s="543"/>
      <c r="C18" s="544"/>
      <c r="D18" s="422" t="s">
        <v>225</v>
      </c>
      <c r="E18" s="422"/>
      <c r="F18" s="423">
        <v>37596000</v>
      </c>
      <c r="G18" s="425"/>
      <c r="H18" s="424"/>
      <c r="I18" s="424"/>
      <c r="J18" s="425"/>
    </row>
    <row r="19" spans="1:10" ht="15.75" x14ac:dyDescent="0.25">
      <c r="A19" s="542" t="s">
        <v>499</v>
      </c>
      <c r="B19" s="543"/>
      <c r="C19" s="544"/>
      <c r="D19" s="422" t="s">
        <v>225</v>
      </c>
      <c r="E19" s="422"/>
      <c r="F19" s="423">
        <v>7226094</v>
      </c>
      <c r="G19" s="425"/>
      <c r="H19" s="424"/>
      <c r="I19" s="424"/>
      <c r="J19" s="425"/>
    </row>
    <row r="20" spans="1:10" x14ac:dyDescent="0.25">
      <c r="A20" s="548" t="s">
        <v>504</v>
      </c>
      <c r="B20" s="549"/>
      <c r="C20" s="550"/>
      <c r="D20" s="422" t="s">
        <v>225</v>
      </c>
      <c r="E20" s="422"/>
      <c r="F20" s="423">
        <v>5617868</v>
      </c>
      <c r="G20" s="425"/>
      <c r="H20" s="424"/>
      <c r="I20" s="424"/>
      <c r="J20" s="425"/>
    </row>
    <row r="21" spans="1:10" ht="15.75" x14ac:dyDescent="0.25">
      <c r="A21" s="542" t="s">
        <v>502</v>
      </c>
      <c r="B21" s="543"/>
      <c r="C21" s="544"/>
      <c r="D21" s="422" t="s">
        <v>225</v>
      </c>
      <c r="E21" s="422"/>
      <c r="F21" s="423">
        <v>8670000</v>
      </c>
      <c r="G21" s="425"/>
      <c r="H21" s="424"/>
      <c r="I21" s="424"/>
      <c r="J21" s="425"/>
    </row>
    <row r="22" spans="1:10" ht="15.75" x14ac:dyDescent="0.25">
      <c r="A22" s="542" t="s">
        <v>507</v>
      </c>
      <c r="B22" s="543"/>
      <c r="C22" s="544"/>
      <c r="D22" s="422" t="s">
        <v>225</v>
      </c>
      <c r="E22" s="422"/>
      <c r="F22" s="423">
        <v>9000000</v>
      </c>
      <c r="G22" s="425"/>
      <c r="H22" s="424"/>
      <c r="I22" s="424"/>
      <c r="J22" s="425"/>
    </row>
    <row r="23" spans="1:10" x14ac:dyDescent="0.25">
      <c r="A23" s="495" t="s">
        <v>20</v>
      </c>
      <c r="B23" s="495"/>
      <c r="C23" s="495"/>
      <c r="D23" s="495"/>
      <c r="E23" s="495"/>
      <c r="F23" s="497">
        <f>SUM(F6:G22)-F16</f>
        <v>125250556</v>
      </c>
      <c r="G23" s="499"/>
      <c r="H23" s="497"/>
      <c r="I23" s="498"/>
      <c r="J23" s="499"/>
    </row>
    <row r="26" spans="1:10" x14ac:dyDescent="0.25">
      <c r="G26" t="s">
        <v>511</v>
      </c>
    </row>
    <row r="31" spans="1:10" x14ac:dyDescent="0.25">
      <c r="G31" s="202" t="s">
        <v>265</v>
      </c>
    </row>
    <row r="32" spans="1:10" x14ac:dyDescent="0.25">
      <c r="G32" t="s">
        <v>512</v>
      </c>
    </row>
  </sheetData>
  <mergeCells count="77">
    <mergeCell ref="A2:J2"/>
    <mergeCell ref="A22:C22"/>
    <mergeCell ref="D22:E22"/>
    <mergeCell ref="F22:G22"/>
    <mergeCell ref="H22:J22"/>
    <mergeCell ref="A20:C20"/>
    <mergeCell ref="D20:E20"/>
    <mergeCell ref="F20:G20"/>
    <mergeCell ref="H20:J20"/>
    <mergeCell ref="A19:C19"/>
    <mergeCell ref="D19:E19"/>
    <mergeCell ref="F19:G19"/>
    <mergeCell ref="H19:J19"/>
    <mergeCell ref="A18:C18"/>
    <mergeCell ref="D18:E18"/>
    <mergeCell ref="F18:G18"/>
    <mergeCell ref="A23:E23"/>
    <mergeCell ref="F23:G23"/>
    <mergeCell ref="H23:J23"/>
    <mergeCell ref="A21:C21"/>
    <mergeCell ref="D21:E21"/>
    <mergeCell ref="F21:G21"/>
    <mergeCell ref="H21:J21"/>
    <mergeCell ref="H18:J18"/>
    <mergeCell ref="A16:C16"/>
    <mergeCell ref="D16:E16"/>
    <mergeCell ref="F16:G16"/>
    <mergeCell ref="H16:J16"/>
    <mergeCell ref="A17:C17"/>
    <mergeCell ref="D17:E17"/>
    <mergeCell ref="F17:G17"/>
    <mergeCell ref="H17:J17"/>
    <mergeCell ref="A15:C15"/>
    <mergeCell ref="D15:E15"/>
    <mergeCell ref="F15:G15"/>
    <mergeCell ref="H15:J15"/>
    <mergeCell ref="A12:C12"/>
    <mergeCell ref="D12:E12"/>
    <mergeCell ref="F12:G12"/>
    <mergeCell ref="H12:J12"/>
    <mergeCell ref="A14:C14"/>
    <mergeCell ref="D14:E14"/>
    <mergeCell ref="F14:G14"/>
    <mergeCell ref="H14:J14"/>
    <mergeCell ref="A13:C13"/>
    <mergeCell ref="D13:E13"/>
    <mergeCell ref="F13:G13"/>
    <mergeCell ref="H13:J13"/>
    <mergeCell ref="A11:C11"/>
    <mergeCell ref="D11:E11"/>
    <mergeCell ref="F11:G11"/>
    <mergeCell ref="H11:J11"/>
    <mergeCell ref="A9:C9"/>
    <mergeCell ref="D9:E9"/>
    <mergeCell ref="F9:G9"/>
    <mergeCell ref="H9:J9"/>
    <mergeCell ref="A10:C10"/>
    <mergeCell ref="D10:E10"/>
    <mergeCell ref="F10:G10"/>
    <mergeCell ref="H10:J10"/>
    <mergeCell ref="A7:C7"/>
    <mergeCell ref="D7:E7"/>
    <mergeCell ref="F7:G7"/>
    <mergeCell ref="H7:J7"/>
    <mergeCell ref="A8:C8"/>
    <mergeCell ref="D8:E8"/>
    <mergeCell ref="F8:G8"/>
    <mergeCell ref="H8:J8"/>
    <mergeCell ref="A6:C6"/>
    <mergeCell ref="D6:E6"/>
    <mergeCell ref="F6:G6"/>
    <mergeCell ref="H6:J6"/>
    <mergeCell ref="A4:J4"/>
    <mergeCell ref="A5:C5"/>
    <mergeCell ref="D5:E5"/>
    <mergeCell ref="F5:G5"/>
    <mergeCell ref="H5:J5"/>
  </mergeCells>
  <pageMargins left="0.33" right="0.36" top="0.75" bottom="0.75" header="0.3" footer="0.3"/>
  <pageSetup paperSize="9" orientation="portrait" horizontalDpi="0" verticalDpi="0"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179"/>
  <sheetViews>
    <sheetView topLeftCell="A131" workbookViewId="0">
      <selection activeCell="P80" sqref="P80"/>
    </sheetView>
  </sheetViews>
  <sheetFormatPr defaultRowHeight="15" x14ac:dyDescent="0.25"/>
  <cols>
    <col min="1" max="1" width="1.7109375" style="4" customWidth="1"/>
    <col min="2" max="3" width="5.7109375" style="4" customWidth="1"/>
    <col min="4" max="4" width="9.140625" style="4"/>
    <col min="5" max="5" width="5.7109375" style="4" customWidth="1"/>
    <col min="6" max="6" width="6" style="4" customWidth="1"/>
    <col min="7" max="8" width="5.7109375" style="4" customWidth="1"/>
    <col min="9" max="10" width="9.140625" style="4"/>
    <col min="11" max="11" width="7" style="4" customWidth="1"/>
    <col min="12" max="13" width="5.7109375" style="4" customWidth="1"/>
    <col min="14" max="14" width="9.140625" style="4"/>
    <col min="15" max="15" width="5.7109375" style="4" customWidth="1"/>
    <col min="16" max="16384" width="9.140625" style="4"/>
  </cols>
  <sheetData>
    <row r="1" spans="2:14" ht="4.5" customHeight="1" x14ac:dyDescent="0.25"/>
    <row r="2" spans="2:14" ht="21" customHeight="1" x14ac:dyDescent="0.25">
      <c r="B2" s="429" t="s">
        <v>14</v>
      </c>
      <c r="C2" s="429"/>
      <c r="D2" s="429"/>
      <c r="E2" s="429"/>
      <c r="F2" s="429"/>
      <c r="G2" s="429"/>
      <c r="H2" s="429"/>
      <c r="I2" s="429"/>
      <c r="J2" s="429"/>
      <c r="K2" s="429"/>
      <c r="L2" s="429"/>
      <c r="M2" s="429"/>
      <c r="N2" s="429"/>
    </row>
    <row r="3" spans="2:14" ht="18.75" customHeight="1" x14ac:dyDescent="0.25">
      <c r="B3" s="430" t="s">
        <v>473</v>
      </c>
      <c r="C3" s="430"/>
      <c r="D3" s="430"/>
      <c r="E3" s="430"/>
      <c r="F3" s="430"/>
      <c r="G3" s="430"/>
      <c r="H3" s="430"/>
      <c r="I3" s="430"/>
      <c r="J3" s="430"/>
      <c r="K3" s="430"/>
      <c r="L3" s="430"/>
      <c r="M3" s="430"/>
      <c r="N3" s="430"/>
    </row>
    <row r="4" spans="2:14" ht="15" customHeight="1" x14ac:dyDescent="0.25">
      <c r="B4" s="431" t="s">
        <v>474</v>
      </c>
      <c r="C4" s="432"/>
      <c r="D4" s="432"/>
      <c r="E4" s="432"/>
      <c r="F4" s="432"/>
      <c r="G4" s="432"/>
      <c r="H4" s="432"/>
      <c r="I4" s="432"/>
      <c r="J4" s="432"/>
      <c r="K4" s="432"/>
      <c r="L4" s="432"/>
      <c r="M4" s="432"/>
      <c r="N4" s="433"/>
    </row>
    <row r="5" spans="2:14" x14ac:dyDescent="0.25">
      <c r="B5" s="434" t="s">
        <v>183</v>
      </c>
      <c r="C5" s="434"/>
      <c r="D5" s="434"/>
      <c r="E5" s="434"/>
      <c r="F5" s="434"/>
      <c r="G5" s="434"/>
      <c r="H5" s="434"/>
      <c r="I5" s="434"/>
      <c r="J5" s="434"/>
      <c r="K5" s="434"/>
      <c r="L5" s="434"/>
      <c r="M5" s="434"/>
      <c r="N5" s="434"/>
    </row>
    <row r="6" spans="2:14" x14ac:dyDescent="0.25">
      <c r="B6" s="434" t="s">
        <v>426</v>
      </c>
      <c r="C6" s="434"/>
      <c r="D6" s="434"/>
      <c r="E6" s="434"/>
      <c r="F6" s="434"/>
      <c r="G6" s="434"/>
      <c r="H6" s="434"/>
      <c r="I6" s="434"/>
      <c r="J6" s="434"/>
      <c r="K6" s="434"/>
      <c r="L6" s="434"/>
      <c r="M6" s="434"/>
      <c r="N6" s="434"/>
    </row>
    <row r="7" spans="2:14" ht="4.5" customHeight="1" x14ac:dyDescent="0.25">
      <c r="B7" s="16"/>
      <c r="C7" s="16"/>
      <c r="D7" s="16"/>
      <c r="E7" s="16"/>
      <c r="F7" s="16"/>
      <c r="G7" s="16"/>
      <c r="H7" s="16"/>
      <c r="I7" s="16"/>
      <c r="J7" s="16"/>
      <c r="K7" s="16"/>
      <c r="L7" s="16"/>
      <c r="M7" s="16"/>
      <c r="N7" s="16"/>
    </row>
    <row r="8" spans="2:14" ht="15.75" customHeight="1" x14ac:dyDescent="0.25">
      <c r="B8" s="72" t="s">
        <v>55</v>
      </c>
      <c r="C8" s="73"/>
      <c r="D8" s="73"/>
      <c r="E8" s="73"/>
      <c r="F8" s="73"/>
      <c r="G8" s="16"/>
      <c r="H8" s="16"/>
      <c r="I8" s="72" t="s">
        <v>60</v>
      </c>
      <c r="J8" s="73"/>
      <c r="K8" s="73"/>
      <c r="L8" s="73"/>
      <c r="M8" s="73"/>
      <c r="N8" s="16"/>
    </row>
    <row r="9" spans="2:14" s="17" customFormat="1" ht="12.75" x14ac:dyDescent="0.25">
      <c r="B9" s="151"/>
      <c r="C9" s="17" t="s">
        <v>56</v>
      </c>
      <c r="E9" s="151"/>
      <c r="F9" s="17" t="s">
        <v>57</v>
      </c>
      <c r="I9" s="151"/>
      <c r="J9" s="17" t="s">
        <v>12</v>
      </c>
      <c r="L9" s="151"/>
      <c r="M9" s="17" t="s">
        <v>13</v>
      </c>
    </row>
    <row r="10" spans="2:14" x14ac:dyDescent="0.25">
      <c r="B10" s="151"/>
      <c r="C10" s="17" t="s">
        <v>181</v>
      </c>
      <c r="I10" s="151"/>
      <c r="J10" s="17" t="s">
        <v>58</v>
      </c>
      <c r="K10" s="17"/>
      <c r="L10" s="151"/>
      <c r="M10" s="17" t="s">
        <v>59</v>
      </c>
      <c r="N10" s="17"/>
    </row>
    <row r="11" spans="2:14" ht="4.5" customHeight="1" x14ac:dyDescent="0.25"/>
    <row r="12" spans="2:14" ht="15.75" x14ac:dyDescent="0.25">
      <c r="B12" s="72" t="s">
        <v>61</v>
      </c>
      <c r="C12" s="73"/>
      <c r="D12" s="73"/>
      <c r="E12" s="71"/>
      <c r="F12" s="71"/>
    </row>
    <row r="13" spans="2:14" x14ac:dyDescent="0.25">
      <c r="B13" s="9" t="s">
        <v>62</v>
      </c>
    </row>
    <row r="14" spans="2:14" x14ac:dyDescent="0.25">
      <c r="B14" s="4" t="s">
        <v>63</v>
      </c>
    </row>
    <row r="15" spans="2:14" ht="2.25" customHeight="1" x14ac:dyDescent="0.25"/>
    <row r="16" spans="2:14" x14ac:dyDescent="0.25">
      <c r="B16" s="435" t="s">
        <v>64</v>
      </c>
      <c r="C16" s="435"/>
      <c r="D16" s="435"/>
      <c r="E16" s="435"/>
      <c r="F16" s="435"/>
      <c r="G16" s="435"/>
      <c r="H16" s="435"/>
      <c r="I16" s="435"/>
      <c r="J16" s="435"/>
      <c r="K16" s="435"/>
      <c r="L16" s="435"/>
      <c r="M16" s="435"/>
      <c r="N16" s="435"/>
    </row>
    <row r="17" spans="2:14" x14ac:dyDescent="0.25">
      <c r="B17" s="439" t="s">
        <v>65</v>
      </c>
      <c r="C17" s="440"/>
      <c r="D17" s="441"/>
      <c r="E17" s="439" t="s">
        <v>67</v>
      </c>
      <c r="F17" s="440"/>
      <c r="G17" s="440"/>
      <c r="H17" s="441"/>
      <c r="I17" s="436" t="s">
        <v>68</v>
      </c>
      <c r="J17" s="437"/>
      <c r="K17" s="438"/>
      <c r="L17" s="436" t="s">
        <v>69</v>
      </c>
      <c r="M17" s="437"/>
      <c r="N17" s="438"/>
    </row>
    <row r="18" spans="2:14" x14ac:dyDescent="0.25">
      <c r="B18" s="397" t="s">
        <v>66</v>
      </c>
      <c r="C18" s="398"/>
      <c r="D18" s="399"/>
      <c r="E18" s="400" t="s">
        <v>475</v>
      </c>
      <c r="F18" s="401"/>
      <c r="G18" s="401"/>
      <c r="H18" s="402"/>
      <c r="I18" s="379" t="s">
        <v>5</v>
      </c>
      <c r="J18" s="380"/>
      <c r="K18" s="381"/>
      <c r="L18" s="379" t="s">
        <v>5</v>
      </c>
      <c r="M18" s="380"/>
      <c r="N18" s="381"/>
    </row>
    <row r="19" spans="2:14" x14ac:dyDescent="0.25">
      <c r="B19" s="397" t="s">
        <v>198</v>
      </c>
      <c r="C19" s="398"/>
      <c r="D19" s="399"/>
      <c r="E19" s="400" t="s">
        <v>352</v>
      </c>
      <c r="F19" s="401"/>
      <c r="G19" s="401"/>
      <c r="H19" s="402"/>
      <c r="I19" s="379"/>
      <c r="J19" s="380"/>
      <c r="K19" s="381"/>
      <c r="L19" s="379" t="s">
        <v>5</v>
      </c>
      <c r="M19" s="380"/>
      <c r="N19" s="381"/>
    </row>
    <row r="20" spans="2:14" x14ac:dyDescent="0.25">
      <c r="B20" s="397" t="s">
        <v>70</v>
      </c>
      <c r="C20" s="398"/>
      <c r="D20" s="399"/>
      <c r="E20" s="400" t="s">
        <v>476</v>
      </c>
      <c r="F20" s="401"/>
      <c r="G20" s="401"/>
      <c r="H20" s="402"/>
      <c r="I20" s="379" t="s">
        <v>477</v>
      </c>
      <c r="J20" s="380"/>
      <c r="K20" s="381"/>
      <c r="L20" s="379" t="s">
        <v>184</v>
      </c>
      <c r="M20" s="380"/>
      <c r="N20" s="381"/>
    </row>
    <row r="21" spans="2:14" x14ac:dyDescent="0.25">
      <c r="B21" s="397" t="s">
        <v>424</v>
      </c>
      <c r="C21" s="398"/>
      <c r="D21" s="399"/>
      <c r="E21" s="400" t="s">
        <v>478</v>
      </c>
      <c r="F21" s="401"/>
      <c r="G21" s="401"/>
      <c r="H21" s="402"/>
      <c r="I21" s="379" t="s">
        <v>369</v>
      </c>
      <c r="J21" s="380"/>
      <c r="K21" s="381"/>
      <c r="L21" s="379" t="s">
        <v>184</v>
      </c>
      <c r="M21" s="380"/>
      <c r="N21" s="381"/>
    </row>
    <row r="22" spans="2:14" ht="6.75" customHeight="1" thickBot="1" x14ac:dyDescent="0.3">
      <c r="B22" s="74"/>
      <c r="C22" s="74"/>
      <c r="D22" s="74"/>
      <c r="E22" s="75"/>
      <c r="F22" s="75"/>
      <c r="G22" s="75"/>
      <c r="H22" s="75"/>
      <c r="I22" s="74"/>
      <c r="J22" s="74"/>
      <c r="K22" s="74"/>
      <c r="L22" s="74"/>
      <c r="M22" s="74"/>
      <c r="N22" s="74"/>
    </row>
    <row r="23" spans="2:14" x14ac:dyDescent="0.25">
      <c r="B23" s="85" t="s">
        <v>71</v>
      </c>
      <c r="C23" s="86"/>
      <c r="D23" s="87"/>
      <c r="E23" s="87"/>
      <c r="F23" s="87"/>
      <c r="G23" s="87"/>
      <c r="H23" s="87"/>
      <c r="I23" s="87"/>
      <c r="J23" s="87"/>
      <c r="K23" s="87"/>
      <c r="L23" s="87"/>
      <c r="M23" s="87"/>
      <c r="N23" s="88"/>
    </row>
    <row r="24" spans="2:14" x14ac:dyDescent="0.25">
      <c r="B24" s="89" t="s">
        <v>72</v>
      </c>
      <c r="C24" s="76"/>
      <c r="D24" s="76"/>
      <c r="E24" s="76"/>
      <c r="F24" s="76"/>
      <c r="G24" s="76"/>
      <c r="H24" s="76"/>
      <c r="I24" s="76"/>
      <c r="J24" s="76"/>
      <c r="K24" s="76"/>
      <c r="L24" s="66"/>
      <c r="M24" s="66"/>
      <c r="N24" s="90"/>
    </row>
    <row r="25" spans="2:14" ht="6" customHeight="1" thickBot="1" x14ac:dyDescent="0.3">
      <c r="B25" s="91"/>
      <c r="C25" s="92"/>
      <c r="D25" s="92"/>
      <c r="E25" s="92"/>
      <c r="F25" s="92"/>
      <c r="G25" s="92"/>
      <c r="H25" s="92"/>
      <c r="I25" s="92"/>
      <c r="J25" s="92"/>
      <c r="K25" s="92"/>
      <c r="L25" s="92"/>
      <c r="M25" s="92"/>
      <c r="N25" s="93"/>
    </row>
    <row r="26" spans="2:14" ht="3" customHeight="1" x14ac:dyDescent="0.25"/>
    <row r="27" spans="2:14" x14ac:dyDescent="0.25">
      <c r="B27" s="4" t="s">
        <v>74</v>
      </c>
    </row>
    <row r="28" spans="2:14" ht="15.75" thickBot="1" x14ac:dyDescent="0.3">
      <c r="B28" s="4" t="s">
        <v>75</v>
      </c>
      <c r="E28" s="151"/>
      <c r="F28" s="4" t="s">
        <v>76</v>
      </c>
    </row>
    <row r="29" spans="2:14" x14ac:dyDescent="0.25">
      <c r="B29" s="85" t="s">
        <v>71</v>
      </c>
      <c r="C29" s="86"/>
      <c r="D29" s="87"/>
      <c r="E29" s="87"/>
      <c r="F29" s="87"/>
      <c r="G29" s="87"/>
      <c r="H29" s="87"/>
      <c r="I29" s="87"/>
      <c r="J29" s="87"/>
      <c r="K29" s="87"/>
      <c r="L29" s="87"/>
      <c r="M29" s="87"/>
      <c r="N29" s="88"/>
    </row>
    <row r="30" spans="2:14" x14ac:dyDescent="0.25">
      <c r="B30" s="89" t="s">
        <v>185</v>
      </c>
      <c r="C30" s="76"/>
      <c r="D30" s="76"/>
      <c r="E30" s="76"/>
      <c r="F30" s="76"/>
      <c r="G30" s="76"/>
      <c r="H30" s="76"/>
      <c r="I30" s="76"/>
      <c r="J30" s="76"/>
      <c r="K30" s="76"/>
      <c r="L30" s="66"/>
      <c r="M30" s="66"/>
      <c r="N30" s="90"/>
    </row>
    <row r="31" spans="2:14" ht="5.25" customHeight="1" thickBot="1" x14ac:dyDescent="0.3">
      <c r="B31" s="91"/>
      <c r="C31" s="92"/>
      <c r="D31" s="92"/>
      <c r="E31" s="92"/>
      <c r="F31" s="92"/>
      <c r="G31" s="92"/>
      <c r="H31" s="92"/>
      <c r="I31" s="92"/>
      <c r="J31" s="92"/>
      <c r="K31" s="92"/>
      <c r="L31" s="92"/>
      <c r="M31" s="92"/>
      <c r="N31" s="93"/>
    </row>
    <row r="32" spans="2:14" ht="4.5" customHeight="1" x14ac:dyDescent="0.25"/>
    <row r="33" spans="2:14" ht="16.5" thickBot="1" x14ac:dyDescent="0.3">
      <c r="B33" s="72" t="s">
        <v>73</v>
      </c>
      <c r="C33" s="73"/>
      <c r="D33" s="73"/>
      <c r="E33" s="77"/>
    </row>
    <row r="34" spans="2:14" x14ac:dyDescent="0.25">
      <c r="B34" s="80" t="s">
        <v>77</v>
      </c>
      <c r="C34" s="55"/>
      <c r="D34" s="55"/>
      <c r="E34" s="55"/>
      <c r="F34" s="55"/>
      <c r="G34" s="152"/>
      <c r="H34" s="155" t="s">
        <v>82</v>
      </c>
      <c r="I34" s="55"/>
      <c r="J34" s="152"/>
      <c r="K34" s="155" t="s">
        <v>83</v>
      </c>
      <c r="L34" s="55"/>
      <c r="M34" s="55"/>
      <c r="N34" s="95"/>
    </row>
    <row r="35" spans="2:14" ht="5.0999999999999996" customHeight="1" x14ac:dyDescent="0.25">
      <c r="B35" s="83"/>
      <c r="C35" s="77"/>
      <c r="D35" s="77"/>
      <c r="E35" s="77"/>
      <c r="F35" s="77"/>
      <c r="G35" s="78"/>
      <c r="H35" s="79"/>
      <c r="I35" s="77"/>
      <c r="J35" s="78"/>
      <c r="K35" s="79"/>
      <c r="L35" s="77"/>
      <c r="M35" s="77"/>
      <c r="N35" s="84"/>
    </row>
    <row r="36" spans="2:14" x14ac:dyDescent="0.25">
      <c r="B36" s="81" t="s">
        <v>78</v>
      </c>
      <c r="G36" s="151"/>
      <c r="H36" s="4" t="s">
        <v>84</v>
      </c>
      <c r="K36" s="151"/>
      <c r="L36" s="4" t="s">
        <v>85</v>
      </c>
      <c r="N36" s="82"/>
    </row>
    <row r="37" spans="2:14" ht="5.0999999999999996" customHeight="1" x14ac:dyDescent="0.25">
      <c r="B37" s="83"/>
      <c r="C37" s="77"/>
      <c r="D37" s="77"/>
      <c r="E37" s="77"/>
      <c r="F37" s="77"/>
      <c r="G37" s="78"/>
      <c r="H37" s="79"/>
      <c r="I37" s="77"/>
      <c r="J37" s="78"/>
      <c r="K37" s="79"/>
      <c r="L37" s="77"/>
      <c r="M37" s="77"/>
      <c r="N37" s="84"/>
    </row>
    <row r="38" spans="2:14" x14ac:dyDescent="0.25">
      <c r="B38" s="81" t="s">
        <v>79</v>
      </c>
      <c r="G38" s="151"/>
      <c r="H38" s="4" t="s">
        <v>86</v>
      </c>
      <c r="N38" s="82"/>
    </row>
    <row r="39" spans="2:14" x14ac:dyDescent="0.25">
      <c r="B39" s="81"/>
      <c r="G39" s="151"/>
      <c r="H39" s="4" t="s">
        <v>87</v>
      </c>
      <c r="N39" s="82"/>
    </row>
    <row r="40" spans="2:14" ht="5.0999999999999996" customHeight="1" x14ac:dyDescent="0.25">
      <c r="B40" s="83"/>
      <c r="C40" s="77"/>
      <c r="D40" s="77"/>
      <c r="E40" s="77"/>
      <c r="F40" s="77"/>
      <c r="G40" s="78"/>
      <c r="H40" s="79"/>
      <c r="I40" s="77"/>
      <c r="J40" s="78"/>
      <c r="K40" s="79"/>
      <c r="L40" s="77"/>
      <c r="M40" s="77"/>
      <c r="N40" s="84"/>
    </row>
    <row r="41" spans="2:14" x14ac:dyDescent="0.25">
      <c r="B41" s="81" t="s">
        <v>80</v>
      </c>
      <c r="G41" s="151"/>
      <c r="H41" s="4" t="s">
        <v>88</v>
      </c>
      <c r="J41" s="17"/>
      <c r="N41" s="82"/>
    </row>
    <row r="42" spans="2:14" x14ac:dyDescent="0.25">
      <c r="B42" s="81"/>
      <c r="G42" s="151"/>
      <c r="H42" s="4" t="s">
        <v>89</v>
      </c>
      <c r="N42" s="82"/>
    </row>
    <row r="43" spans="2:14" x14ac:dyDescent="0.25">
      <c r="B43" s="81"/>
      <c r="G43" s="151"/>
      <c r="H43" s="4" t="s">
        <v>90</v>
      </c>
      <c r="N43" s="82"/>
    </row>
    <row r="44" spans="2:14" ht="15.75" thickBot="1" x14ac:dyDescent="0.3">
      <c r="B44" s="403" t="s">
        <v>91</v>
      </c>
      <c r="C44" s="404"/>
      <c r="D44" s="404"/>
      <c r="E44" s="404"/>
      <c r="F44" s="404"/>
      <c r="G44" s="404"/>
      <c r="H44" s="404"/>
      <c r="I44" s="404"/>
      <c r="J44" s="404"/>
      <c r="K44" s="404"/>
      <c r="L44" s="404"/>
      <c r="M44" s="404"/>
      <c r="N44" s="405"/>
    </row>
    <row r="45" spans="2:14" x14ac:dyDescent="0.25">
      <c r="B45" s="382" t="s">
        <v>479</v>
      </c>
      <c r="C45" s="383"/>
      <c r="D45" s="383"/>
      <c r="E45" s="383"/>
      <c r="F45" s="383"/>
      <c r="G45" s="383"/>
      <c r="H45" s="383"/>
      <c r="I45" s="383"/>
      <c r="J45" s="383"/>
      <c r="K45" s="383"/>
      <c r="L45" s="383"/>
      <c r="M45" s="383"/>
      <c r="N45" s="384"/>
    </row>
    <row r="46" spans="2:14" ht="11.25" customHeight="1" x14ac:dyDescent="0.25">
      <c r="B46" s="385"/>
      <c r="C46" s="386"/>
      <c r="D46" s="386"/>
      <c r="E46" s="386"/>
      <c r="F46" s="386"/>
      <c r="G46" s="386"/>
      <c r="H46" s="386"/>
      <c r="I46" s="386"/>
      <c r="J46" s="386"/>
      <c r="K46" s="386"/>
      <c r="L46" s="386"/>
      <c r="M46" s="386"/>
      <c r="N46" s="387"/>
    </row>
    <row r="47" spans="2:14" ht="11.25" hidden="1" customHeight="1" x14ac:dyDescent="0.25">
      <c r="B47" s="385"/>
      <c r="C47" s="386"/>
      <c r="D47" s="386"/>
      <c r="E47" s="386"/>
      <c r="F47" s="386"/>
      <c r="G47" s="386"/>
      <c r="H47" s="386"/>
      <c r="I47" s="386"/>
      <c r="J47" s="386"/>
      <c r="K47" s="386"/>
      <c r="L47" s="386"/>
      <c r="M47" s="386"/>
      <c r="N47" s="387"/>
    </row>
    <row r="48" spans="2:14" ht="6.75" hidden="1" customHeight="1" x14ac:dyDescent="0.25">
      <c r="B48" s="385"/>
      <c r="C48" s="386"/>
      <c r="D48" s="386"/>
      <c r="E48" s="386"/>
      <c r="F48" s="386"/>
      <c r="G48" s="386"/>
      <c r="H48" s="386"/>
      <c r="I48" s="386"/>
      <c r="J48" s="386"/>
      <c r="K48" s="386"/>
      <c r="L48" s="386"/>
      <c r="M48" s="386"/>
      <c r="N48" s="387"/>
    </row>
    <row r="49" spans="2:14" hidden="1" x14ac:dyDescent="0.25">
      <c r="B49" s="385"/>
      <c r="C49" s="386"/>
      <c r="D49" s="386"/>
      <c r="E49" s="386"/>
      <c r="F49" s="386"/>
      <c r="G49" s="386"/>
      <c r="H49" s="386"/>
      <c r="I49" s="386"/>
      <c r="J49" s="386"/>
      <c r="K49" s="386"/>
      <c r="L49" s="386"/>
      <c r="M49" s="386"/>
      <c r="N49" s="387"/>
    </row>
    <row r="50" spans="2:14" ht="1.5" customHeight="1" x14ac:dyDescent="0.25">
      <c r="B50" s="385"/>
      <c r="C50" s="386"/>
      <c r="D50" s="386"/>
      <c r="E50" s="386"/>
      <c r="F50" s="386"/>
      <c r="G50" s="386"/>
      <c r="H50" s="386"/>
      <c r="I50" s="386"/>
      <c r="J50" s="386"/>
      <c r="K50" s="386"/>
      <c r="L50" s="386"/>
      <c r="M50" s="386"/>
      <c r="N50" s="387"/>
    </row>
    <row r="51" spans="2:14" ht="1.5" customHeight="1" thickBot="1" x14ac:dyDescent="0.3">
      <c r="B51" s="388"/>
      <c r="C51" s="389"/>
      <c r="D51" s="389"/>
      <c r="E51" s="389"/>
      <c r="F51" s="389"/>
      <c r="G51" s="389"/>
      <c r="H51" s="389"/>
      <c r="I51" s="389"/>
      <c r="J51" s="389"/>
      <c r="K51" s="389"/>
      <c r="L51" s="389"/>
      <c r="M51" s="389"/>
      <c r="N51" s="390"/>
    </row>
    <row r="52" spans="2:14" ht="8.25" customHeight="1" x14ac:dyDescent="0.25"/>
    <row r="53" spans="2:14" ht="16.5" thickBot="1" x14ac:dyDescent="0.3">
      <c r="B53" s="72" t="s">
        <v>92</v>
      </c>
      <c r="C53" s="73"/>
      <c r="D53" s="73"/>
    </row>
    <row r="54" spans="2:14" x14ac:dyDescent="0.25">
      <c r="B54" s="80" t="s">
        <v>93</v>
      </c>
      <c r="C54" s="55"/>
      <c r="D54" s="55"/>
      <c r="E54" s="55"/>
      <c r="F54" s="152"/>
      <c r="G54" s="55" t="s">
        <v>94</v>
      </c>
      <c r="H54" s="55"/>
      <c r="I54" s="152"/>
      <c r="J54" s="55" t="s">
        <v>230</v>
      </c>
      <c r="K54" s="55"/>
      <c r="L54" s="55"/>
      <c r="M54" s="55"/>
      <c r="N54" s="95"/>
    </row>
    <row r="55" spans="2:14" ht="5.0999999999999996" customHeight="1" x14ac:dyDescent="0.25">
      <c r="B55" s="96"/>
      <c r="C55" s="23"/>
      <c r="D55" s="23"/>
      <c r="E55" s="23"/>
      <c r="F55" s="97"/>
      <c r="G55" s="23"/>
      <c r="H55" s="23"/>
      <c r="I55" s="97"/>
      <c r="J55" s="23"/>
      <c r="K55" s="23"/>
      <c r="L55" s="23"/>
      <c r="M55" s="23"/>
      <c r="N55" s="98"/>
    </row>
    <row r="56" spans="2:14" x14ac:dyDescent="0.25">
      <c r="B56" s="81" t="s">
        <v>96</v>
      </c>
      <c r="F56" s="151"/>
      <c r="G56" s="4" t="s">
        <v>97</v>
      </c>
      <c r="J56" s="151"/>
      <c r="K56" s="4" t="s">
        <v>98</v>
      </c>
      <c r="N56" s="82"/>
    </row>
    <row r="57" spans="2:14" ht="5.0999999999999996" customHeight="1" x14ac:dyDescent="0.25">
      <c r="B57" s="96"/>
      <c r="C57" s="23"/>
      <c r="D57" s="23"/>
      <c r="E57" s="23"/>
      <c r="F57" s="97"/>
      <c r="G57" s="23"/>
      <c r="H57" s="23"/>
      <c r="I57" s="97"/>
      <c r="J57" s="23"/>
      <c r="K57" s="23"/>
      <c r="L57" s="23"/>
      <c r="M57" s="23"/>
      <c r="N57" s="98"/>
    </row>
    <row r="58" spans="2:14" x14ac:dyDescent="0.25">
      <c r="B58" s="81" t="s">
        <v>99</v>
      </c>
      <c r="F58" s="151"/>
      <c r="G58" s="4" t="s">
        <v>100</v>
      </c>
      <c r="J58" s="151"/>
      <c r="K58" s="4" t="s">
        <v>101</v>
      </c>
      <c r="N58" s="82"/>
    </row>
    <row r="59" spans="2:14" ht="5.0999999999999996" customHeight="1" x14ac:dyDescent="0.25">
      <c r="B59" s="96"/>
      <c r="C59" s="23"/>
      <c r="D59" s="23"/>
      <c r="E59" s="23"/>
      <c r="F59" s="97"/>
      <c r="G59" s="23"/>
      <c r="H59" s="23"/>
      <c r="I59" s="97"/>
      <c r="J59" s="23"/>
      <c r="K59" s="23"/>
      <c r="L59" s="23"/>
      <c r="M59" s="23"/>
      <c r="N59" s="98"/>
    </row>
    <row r="60" spans="2:14" x14ac:dyDescent="0.25">
      <c r="B60" s="81" t="s">
        <v>102</v>
      </c>
      <c r="F60" s="151"/>
      <c r="G60" s="4" t="s">
        <v>104</v>
      </c>
      <c r="N60" s="82"/>
    </row>
    <row r="61" spans="2:14" x14ac:dyDescent="0.25">
      <c r="B61" s="81" t="s">
        <v>103</v>
      </c>
      <c r="F61" s="151"/>
      <c r="G61" s="4" t="s">
        <v>105</v>
      </c>
      <c r="N61" s="82"/>
    </row>
    <row r="62" spans="2:14" x14ac:dyDescent="0.25">
      <c r="B62" s="81"/>
      <c r="F62" s="151"/>
      <c r="G62" s="4" t="s">
        <v>106</v>
      </c>
      <c r="N62" s="82"/>
    </row>
    <row r="63" spans="2:14" ht="15.75" thickBot="1" x14ac:dyDescent="0.3">
      <c r="B63" s="403" t="s">
        <v>91</v>
      </c>
      <c r="C63" s="404"/>
      <c r="D63" s="404"/>
      <c r="E63" s="404"/>
      <c r="F63" s="404"/>
      <c r="G63" s="404"/>
      <c r="H63" s="404"/>
      <c r="I63" s="404"/>
      <c r="J63" s="404"/>
      <c r="K63" s="404"/>
      <c r="L63" s="404"/>
      <c r="M63" s="404"/>
      <c r="N63" s="405"/>
    </row>
    <row r="64" spans="2:14" x14ac:dyDescent="0.25">
      <c r="B64" s="382" t="s">
        <v>492</v>
      </c>
      <c r="C64" s="383"/>
      <c r="D64" s="383"/>
      <c r="E64" s="383"/>
      <c r="F64" s="383"/>
      <c r="G64" s="383"/>
      <c r="H64" s="383"/>
      <c r="I64" s="383"/>
      <c r="J64" s="383"/>
      <c r="K64" s="383"/>
      <c r="L64" s="383"/>
      <c r="M64" s="383"/>
      <c r="N64" s="384"/>
    </row>
    <row r="65" spans="2:14" x14ac:dyDescent="0.25">
      <c r="B65" s="385"/>
      <c r="C65" s="386"/>
      <c r="D65" s="386"/>
      <c r="E65" s="386"/>
      <c r="F65" s="386"/>
      <c r="G65" s="386"/>
      <c r="H65" s="386"/>
      <c r="I65" s="386"/>
      <c r="J65" s="386"/>
      <c r="K65" s="386"/>
      <c r="L65" s="386"/>
      <c r="M65" s="386"/>
      <c r="N65" s="387"/>
    </row>
    <row r="66" spans="2:14" x14ac:dyDescent="0.25">
      <c r="B66" s="385"/>
      <c r="C66" s="386"/>
      <c r="D66" s="386"/>
      <c r="E66" s="386"/>
      <c r="F66" s="386"/>
      <c r="G66" s="386"/>
      <c r="H66" s="386"/>
      <c r="I66" s="386"/>
      <c r="J66" s="386"/>
      <c r="K66" s="386"/>
      <c r="L66" s="386"/>
      <c r="M66" s="386"/>
      <c r="N66" s="387"/>
    </row>
    <row r="67" spans="2:14" x14ac:dyDescent="0.25">
      <c r="B67" s="385"/>
      <c r="C67" s="386"/>
      <c r="D67" s="386"/>
      <c r="E67" s="386"/>
      <c r="F67" s="386"/>
      <c r="G67" s="386"/>
      <c r="H67" s="386"/>
      <c r="I67" s="386"/>
      <c r="J67" s="386"/>
      <c r="K67" s="386"/>
      <c r="L67" s="386"/>
      <c r="M67" s="386"/>
      <c r="N67" s="387"/>
    </row>
    <row r="68" spans="2:14" ht="3" customHeight="1" x14ac:dyDescent="0.25">
      <c r="B68" s="385"/>
      <c r="C68" s="386"/>
      <c r="D68" s="386"/>
      <c r="E68" s="386"/>
      <c r="F68" s="386"/>
      <c r="G68" s="386"/>
      <c r="H68" s="386"/>
      <c r="I68" s="386"/>
      <c r="J68" s="386"/>
      <c r="K68" s="386"/>
      <c r="L68" s="386"/>
      <c r="M68" s="386"/>
      <c r="N68" s="387"/>
    </row>
    <row r="69" spans="2:14" ht="13.5" customHeight="1" x14ac:dyDescent="0.25">
      <c r="B69" s="385"/>
      <c r="C69" s="386"/>
      <c r="D69" s="386"/>
      <c r="E69" s="386"/>
      <c r="F69" s="386"/>
      <c r="G69" s="386"/>
      <c r="H69" s="386"/>
      <c r="I69" s="386"/>
      <c r="J69" s="386"/>
      <c r="K69" s="386"/>
      <c r="L69" s="386"/>
      <c r="M69" s="386"/>
      <c r="N69" s="387"/>
    </row>
    <row r="70" spans="2:14" hidden="1" x14ac:dyDescent="0.25">
      <c r="B70" s="385"/>
      <c r="C70" s="386"/>
      <c r="D70" s="386"/>
      <c r="E70" s="386"/>
      <c r="F70" s="386"/>
      <c r="G70" s="386"/>
      <c r="H70" s="386"/>
      <c r="I70" s="386"/>
      <c r="J70" s="386"/>
      <c r="K70" s="386"/>
      <c r="L70" s="386"/>
      <c r="M70" s="386"/>
      <c r="N70" s="387"/>
    </row>
    <row r="71" spans="2:14" ht="57" customHeight="1" thickBot="1" x14ac:dyDescent="0.3">
      <c r="B71" s="388"/>
      <c r="C71" s="389"/>
      <c r="D71" s="389"/>
      <c r="E71" s="389"/>
      <c r="F71" s="389"/>
      <c r="G71" s="389"/>
      <c r="H71" s="389"/>
      <c r="I71" s="389"/>
      <c r="J71" s="389"/>
      <c r="K71" s="389"/>
      <c r="L71" s="389"/>
      <c r="M71" s="389"/>
      <c r="N71" s="390"/>
    </row>
    <row r="72" spans="2:14" ht="5.25" customHeight="1" x14ac:dyDescent="0.25"/>
    <row r="73" spans="2:14" ht="16.5" thickBot="1" x14ac:dyDescent="0.3">
      <c r="B73" s="99" t="s">
        <v>107</v>
      </c>
      <c r="C73" s="100"/>
      <c r="D73" s="100"/>
      <c r="E73" s="23"/>
      <c r="F73" s="23"/>
      <c r="G73" s="23"/>
      <c r="H73" s="23"/>
    </row>
    <row r="74" spans="2:14" ht="15.75" thickBot="1" x14ac:dyDescent="0.3">
      <c r="B74" s="391" t="s">
        <v>91</v>
      </c>
      <c r="C74" s="392"/>
      <c r="D74" s="392"/>
      <c r="E74" s="392"/>
      <c r="F74" s="392"/>
      <c r="G74" s="392"/>
      <c r="H74" s="392"/>
      <c r="I74" s="392"/>
      <c r="J74" s="392"/>
      <c r="K74" s="392"/>
      <c r="L74" s="392"/>
      <c r="M74" s="392"/>
      <c r="N74" s="393"/>
    </row>
    <row r="75" spans="2:14" x14ac:dyDescent="0.25">
      <c r="B75" s="382" t="s">
        <v>480</v>
      </c>
      <c r="C75" s="383"/>
      <c r="D75" s="383"/>
      <c r="E75" s="383"/>
      <c r="F75" s="383"/>
      <c r="G75" s="383"/>
      <c r="H75" s="383"/>
      <c r="I75" s="383"/>
      <c r="J75" s="383"/>
      <c r="K75" s="383"/>
      <c r="L75" s="383"/>
      <c r="M75" s="383"/>
      <c r="N75" s="384"/>
    </row>
    <row r="76" spans="2:14" ht="19.5" customHeight="1" x14ac:dyDescent="0.25">
      <c r="B76" s="385"/>
      <c r="C76" s="386"/>
      <c r="D76" s="386"/>
      <c r="E76" s="386"/>
      <c r="F76" s="386"/>
      <c r="G76" s="386"/>
      <c r="H76" s="386"/>
      <c r="I76" s="386"/>
      <c r="J76" s="386"/>
      <c r="K76" s="386"/>
      <c r="L76" s="386"/>
      <c r="M76" s="386"/>
      <c r="N76" s="387"/>
    </row>
    <row r="77" spans="2:14" ht="3" customHeight="1" thickBot="1" x14ac:dyDescent="0.3">
      <c r="B77" s="388"/>
      <c r="C77" s="389"/>
      <c r="D77" s="389"/>
      <c r="E77" s="389"/>
      <c r="F77" s="389"/>
      <c r="G77" s="389"/>
      <c r="H77" s="389"/>
      <c r="I77" s="389"/>
      <c r="J77" s="389"/>
      <c r="K77" s="389"/>
      <c r="L77" s="389"/>
      <c r="M77" s="389"/>
      <c r="N77" s="390"/>
    </row>
    <row r="78" spans="2:14" ht="13.5" customHeight="1" x14ac:dyDescent="0.25">
      <c r="B78" s="267"/>
      <c r="C78" s="267"/>
      <c r="D78" s="267"/>
      <c r="E78" s="267"/>
      <c r="F78" s="267"/>
      <c r="G78" s="267"/>
      <c r="H78" s="267"/>
      <c r="I78" s="267"/>
      <c r="J78" s="267"/>
      <c r="K78" s="267"/>
      <c r="L78" s="267"/>
      <c r="M78" s="267"/>
      <c r="N78" s="267"/>
    </row>
    <row r="79" spans="2:14" ht="13.5" customHeight="1" x14ac:dyDescent="0.25">
      <c r="B79" s="285"/>
      <c r="C79" s="285"/>
      <c r="D79" s="285"/>
      <c r="E79" s="285"/>
      <c r="F79" s="285"/>
      <c r="G79" s="285"/>
      <c r="H79" s="285"/>
      <c r="I79" s="285"/>
      <c r="J79" s="285"/>
      <c r="K79" s="285"/>
      <c r="L79" s="285"/>
      <c r="M79" s="285"/>
      <c r="N79" s="285"/>
    </row>
    <row r="80" spans="2:14" ht="13.5" customHeight="1" x14ac:dyDescent="0.25">
      <c r="B80" s="287"/>
      <c r="C80" s="287"/>
      <c r="D80" s="287"/>
      <c r="E80" s="287"/>
      <c r="F80" s="287"/>
      <c r="G80" s="287"/>
      <c r="H80" s="287"/>
      <c r="I80" s="287"/>
      <c r="J80" s="287"/>
      <c r="K80" s="287"/>
      <c r="L80" s="287"/>
      <c r="M80" s="287"/>
      <c r="N80" s="287"/>
    </row>
    <row r="81" spans="1:14" ht="13.5" customHeight="1" x14ac:dyDescent="0.25">
      <c r="B81" s="287"/>
      <c r="C81" s="287"/>
      <c r="D81" s="287"/>
      <c r="E81" s="287"/>
      <c r="F81" s="287"/>
      <c r="G81" s="287"/>
      <c r="H81" s="287"/>
      <c r="I81" s="287"/>
      <c r="J81" s="287"/>
      <c r="K81" s="287"/>
      <c r="L81" s="287"/>
      <c r="M81" s="287"/>
      <c r="N81" s="287"/>
    </row>
    <row r="82" spans="1:14" ht="13.5" customHeight="1" x14ac:dyDescent="0.25">
      <c r="B82" s="287"/>
      <c r="C82" s="287"/>
      <c r="D82" s="287"/>
      <c r="E82" s="287"/>
      <c r="F82" s="287"/>
      <c r="G82" s="287"/>
      <c r="H82" s="287"/>
      <c r="I82" s="287"/>
      <c r="J82" s="287"/>
      <c r="K82" s="287"/>
      <c r="L82" s="287"/>
      <c r="M82" s="287"/>
      <c r="N82" s="287"/>
    </row>
    <row r="83" spans="1:14" ht="13.5" customHeight="1" x14ac:dyDescent="0.25">
      <c r="B83" s="287"/>
      <c r="C83" s="287"/>
      <c r="D83" s="287"/>
      <c r="E83" s="287"/>
      <c r="F83" s="287"/>
      <c r="G83" s="287"/>
      <c r="H83" s="287"/>
      <c r="I83" s="287"/>
      <c r="J83" s="287"/>
      <c r="K83" s="287"/>
      <c r="L83" s="287"/>
      <c r="M83" s="287"/>
      <c r="N83" s="287"/>
    </row>
    <row r="84" spans="1:14" ht="13.5" customHeight="1" x14ac:dyDescent="0.25">
      <c r="B84" s="285"/>
      <c r="C84" s="285"/>
      <c r="D84" s="285"/>
      <c r="E84" s="285"/>
      <c r="F84" s="285"/>
      <c r="G84" s="285"/>
      <c r="H84" s="285"/>
      <c r="I84" s="285"/>
      <c r="J84" s="285"/>
      <c r="K84" s="285"/>
      <c r="L84" s="285"/>
      <c r="M84" s="285"/>
      <c r="N84" s="285"/>
    </row>
    <row r="85" spans="1:14" ht="13.5" customHeight="1" x14ac:dyDescent="0.25">
      <c r="B85" s="285"/>
      <c r="C85" s="285"/>
      <c r="D85" s="285"/>
      <c r="E85" s="285"/>
      <c r="F85" s="285"/>
      <c r="G85" s="285"/>
      <c r="H85" s="285"/>
      <c r="I85" s="285"/>
      <c r="J85" s="285"/>
      <c r="K85" s="285"/>
      <c r="L85" s="285"/>
      <c r="M85" s="285"/>
      <c r="N85" s="285"/>
    </row>
    <row r="86" spans="1:14" ht="6.75" customHeight="1" x14ac:dyDescent="0.25">
      <c r="B86" s="270"/>
      <c r="C86" s="270"/>
      <c r="D86" s="270"/>
      <c r="E86" s="270"/>
      <c r="F86" s="270"/>
      <c r="G86" s="270"/>
      <c r="H86" s="270"/>
      <c r="I86" s="270"/>
      <c r="J86" s="270"/>
      <c r="K86" s="270"/>
      <c r="L86" s="270"/>
      <c r="M86" s="270"/>
      <c r="N86" s="270"/>
    </row>
    <row r="87" spans="1:14" ht="1.5" customHeight="1" x14ac:dyDescent="0.25">
      <c r="B87" s="267"/>
      <c r="C87" s="267"/>
      <c r="D87" s="267"/>
      <c r="E87" s="267"/>
      <c r="F87" s="267"/>
      <c r="G87" s="267"/>
      <c r="H87" s="267"/>
      <c r="I87" s="267"/>
      <c r="J87" s="267"/>
      <c r="K87" s="267"/>
      <c r="L87" s="267"/>
      <c r="M87" s="267"/>
      <c r="N87" s="267"/>
    </row>
    <row r="88" spans="1:14" ht="13.5" customHeight="1" x14ac:dyDescent="0.25">
      <c r="A88" s="32"/>
      <c r="B88" s="394" t="s">
        <v>42</v>
      </c>
      <c r="C88" s="395"/>
      <c r="D88" s="395"/>
      <c r="E88" s="395"/>
      <c r="F88" s="395"/>
      <c r="G88" s="395"/>
      <c r="H88" s="395"/>
      <c r="I88" s="395"/>
      <c r="J88" s="395"/>
      <c r="K88" s="395"/>
      <c r="L88" s="395"/>
      <c r="M88" s="395"/>
      <c r="N88" s="396"/>
    </row>
    <row r="89" spans="1:14" x14ac:dyDescent="0.25">
      <c r="A89" s="32"/>
      <c r="B89" s="413" t="s">
        <v>22</v>
      </c>
      <c r="C89" s="414"/>
      <c r="D89" s="415"/>
      <c r="E89" s="416" t="s">
        <v>21</v>
      </c>
      <c r="F89" s="417"/>
      <c r="G89" s="51" t="s">
        <v>35</v>
      </c>
      <c r="H89" s="416" t="s">
        <v>54</v>
      </c>
      <c r="I89" s="418"/>
      <c r="J89" s="418"/>
      <c r="K89" s="417"/>
      <c r="L89" s="418" t="s">
        <v>18</v>
      </c>
      <c r="M89" s="418"/>
      <c r="N89" s="417"/>
    </row>
    <row r="90" spans="1:14" s="284" customFormat="1" ht="15" customHeight="1" x14ac:dyDescent="0.25">
      <c r="B90" s="419" t="s">
        <v>489</v>
      </c>
      <c r="C90" s="420"/>
      <c r="D90" s="421"/>
      <c r="E90" s="422" t="s">
        <v>286</v>
      </c>
      <c r="F90" s="422"/>
      <c r="G90" s="210" t="s">
        <v>215</v>
      </c>
      <c r="H90" s="423">
        <v>49781433</v>
      </c>
      <c r="I90" s="424"/>
      <c r="J90" s="424"/>
      <c r="K90" s="425"/>
      <c r="L90" s="424">
        <v>5300000</v>
      </c>
      <c r="M90" s="424"/>
      <c r="N90" s="425"/>
    </row>
    <row r="91" spans="1:14" ht="15" customHeight="1" x14ac:dyDescent="0.25">
      <c r="B91" s="419" t="s">
        <v>490</v>
      </c>
      <c r="C91" s="420"/>
      <c r="D91" s="421"/>
      <c r="E91" s="422" t="s">
        <v>214</v>
      </c>
      <c r="F91" s="422"/>
      <c r="G91" s="210" t="s">
        <v>215</v>
      </c>
      <c r="H91" s="423">
        <v>19120297</v>
      </c>
      <c r="I91" s="424"/>
      <c r="J91" s="424"/>
      <c r="K91" s="425"/>
      <c r="L91" s="424">
        <v>19616700</v>
      </c>
      <c r="M91" s="424"/>
      <c r="N91" s="425"/>
    </row>
    <row r="92" spans="1:14" ht="15" customHeight="1" x14ac:dyDescent="0.25">
      <c r="B92" s="419" t="s">
        <v>314</v>
      </c>
      <c r="C92" s="420"/>
      <c r="D92" s="421"/>
      <c r="E92" s="422" t="s">
        <v>214</v>
      </c>
      <c r="F92" s="422"/>
      <c r="G92" s="210" t="s">
        <v>215</v>
      </c>
      <c r="H92" s="423">
        <v>18115375</v>
      </c>
      <c r="I92" s="424"/>
      <c r="J92" s="424"/>
      <c r="K92" s="425"/>
      <c r="L92" s="424">
        <v>9291700</v>
      </c>
      <c r="M92" s="424"/>
      <c r="N92" s="425"/>
    </row>
    <row r="93" spans="1:14" ht="15" customHeight="1" x14ac:dyDescent="0.25">
      <c r="B93" s="419"/>
      <c r="C93" s="420"/>
      <c r="D93" s="421"/>
      <c r="E93" s="422"/>
      <c r="F93" s="422"/>
      <c r="G93" s="210"/>
      <c r="H93" s="423"/>
      <c r="I93" s="424"/>
      <c r="J93" s="424"/>
      <c r="K93" s="425"/>
      <c r="L93" s="424"/>
      <c r="M93" s="424"/>
      <c r="N93" s="425"/>
    </row>
    <row r="94" spans="1:14" ht="12.75" customHeight="1" x14ac:dyDescent="0.25">
      <c r="B94" s="495" t="s">
        <v>20</v>
      </c>
      <c r="C94" s="495"/>
      <c r="D94" s="495"/>
      <c r="E94" s="495"/>
      <c r="F94" s="495"/>
      <c r="G94" s="496"/>
      <c r="H94" s="497">
        <f>SUM(H90:K93)-H92</f>
        <v>68901730</v>
      </c>
      <c r="I94" s="498"/>
      <c r="J94" s="498"/>
      <c r="K94" s="499"/>
      <c r="L94" s="497">
        <f>SUM(L90:N93)-L92</f>
        <v>24916700</v>
      </c>
      <c r="M94" s="498"/>
      <c r="N94" s="499"/>
    </row>
    <row r="95" spans="1:14" ht="0.75" customHeight="1" x14ac:dyDescent="0.25">
      <c r="B95" s="271"/>
      <c r="C95" s="271"/>
      <c r="D95" s="271"/>
      <c r="E95" s="271"/>
      <c r="F95" s="271"/>
      <c r="G95" s="271"/>
      <c r="H95" s="272"/>
      <c r="I95" s="272"/>
      <c r="J95" s="272"/>
      <c r="K95" s="272"/>
      <c r="L95" s="272"/>
      <c r="M95" s="272"/>
      <c r="N95" s="272"/>
    </row>
    <row r="96" spans="1:14" ht="12.75" customHeight="1" x14ac:dyDescent="0.25">
      <c r="B96" s="271"/>
      <c r="C96" s="271"/>
      <c r="D96" s="271"/>
      <c r="E96" s="271"/>
      <c r="F96" s="271"/>
      <c r="G96" s="271"/>
      <c r="H96" s="286"/>
      <c r="I96" s="286"/>
      <c r="J96" s="286"/>
      <c r="K96" s="286"/>
      <c r="L96" s="286"/>
      <c r="M96" s="286"/>
      <c r="N96" s="286"/>
    </row>
    <row r="97" spans="2:15" ht="19.5" customHeight="1" x14ac:dyDescent="0.25">
      <c r="B97" s="9" t="s">
        <v>41</v>
      </c>
      <c r="F97" s="5"/>
      <c r="G97" s="1"/>
      <c r="H97" s="1"/>
      <c r="I97" s="1"/>
      <c r="J97" s="1"/>
      <c r="K97" s="493"/>
      <c r="L97" s="493"/>
      <c r="M97" s="493"/>
      <c r="N97" s="493"/>
      <c r="O97" s="1"/>
    </row>
    <row r="98" spans="2:15" x14ac:dyDescent="0.25">
      <c r="B98" s="273" t="s">
        <v>481</v>
      </c>
      <c r="C98" s="274"/>
      <c r="D98" s="274"/>
      <c r="E98" s="274" t="s">
        <v>491</v>
      </c>
      <c r="F98" s="275"/>
      <c r="G98" s="1"/>
      <c r="H98" s="1"/>
      <c r="I98" s="1"/>
      <c r="J98" s="1"/>
      <c r="K98" s="493">
        <v>1560000000</v>
      </c>
      <c r="L98" s="493"/>
      <c r="M98" s="493"/>
      <c r="N98" s="493"/>
      <c r="O98" s="1"/>
    </row>
    <row r="99" spans="2:15" ht="15" customHeight="1" x14ac:dyDescent="0.25">
      <c r="B99" s="4" t="s">
        <v>3</v>
      </c>
      <c r="F99" s="7"/>
      <c r="K99" s="501">
        <v>5</v>
      </c>
      <c r="L99" s="501"/>
      <c r="M99" s="501"/>
      <c r="N99" s="268" t="s">
        <v>2</v>
      </c>
      <c r="O99" s="1"/>
    </row>
    <row r="100" spans="2:15" x14ac:dyDescent="0.25">
      <c r="B100" s="43" t="s">
        <v>16</v>
      </c>
      <c r="F100" s="5"/>
      <c r="G100" s="1"/>
      <c r="H100" s="1"/>
      <c r="I100" s="1"/>
      <c r="J100" s="1"/>
      <c r="K100" s="494">
        <f>K98*95%</f>
        <v>1482000000</v>
      </c>
      <c r="L100" s="494"/>
      <c r="M100" s="494"/>
      <c r="N100" s="494"/>
      <c r="O100" s="1"/>
    </row>
    <row r="101" spans="2:15" ht="15" customHeight="1" x14ac:dyDescent="0.25">
      <c r="B101" s="9" t="s">
        <v>195</v>
      </c>
      <c r="K101" s="500">
        <f>K98*K99/100</f>
        <v>78000000</v>
      </c>
      <c r="L101" s="500"/>
      <c r="M101" s="500"/>
      <c r="N101" s="500"/>
    </row>
    <row r="102" spans="2:15" ht="2.25" customHeight="1" x14ac:dyDescent="0.25">
      <c r="B102" s="208"/>
      <c r="C102" s="23"/>
      <c r="D102" s="23"/>
      <c r="E102" s="23"/>
      <c r="F102" s="23"/>
      <c r="G102" s="23"/>
      <c r="H102" s="23"/>
      <c r="I102" s="23"/>
      <c r="J102" s="23"/>
      <c r="K102" s="209"/>
      <c r="L102" s="209"/>
      <c r="M102" s="209"/>
      <c r="N102" s="209"/>
    </row>
    <row r="103" spans="2:15" ht="13.5" customHeight="1" x14ac:dyDescent="0.25">
      <c r="B103" s="9" t="s">
        <v>43</v>
      </c>
      <c r="K103" s="492">
        <f>K101</f>
        <v>78000000</v>
      </c>
      <c r="L103" s="492"/>
      <c r="M103" s="492"/>
      <c r="N103" s="492"/>
    </row>
    <row r="104" spans="2:15" ht="3" customHeight="1" x14ac:dyDescent="0.25">
      <c r="B104" s="9"/>
      <c r="K104" s="268"/>
      <c r="L104" s="268"/>
      <c r="M104" s="268"/>
      <c r="N104" s="268"/>
    </row>
    <row r="105" spans="2:15" ht="13.5" customHeight="1" x14ac:dyDescent="0.25">
      <c r="B105" s="9" t="s">
        <v>36</v>
      </c>
      <c r="K105" s="268"/>
      <c r="L105" s="268"/>
      <c r="M105" s="268"/>
      <c r="N105" s="268"/>
    </row>
    <row r="106" spans="2:15" x14ac:dyDescent="0.25">
      <c r="B106" s="8" t="s">
        <v>482</v>
      </c>
      <c r="C106" s="8"/>
      <c r="D106" s="8"/>
      <c r="E106" s="8"/>
      <c r="K106" s="493">
        <v>20000000</v>
      </c>
      <c r="L106" s="493"/>
      <c r="M106" s="493"/>
      <c r="N106" s="493"/>
    </row>
    <row r="107" spans="2:15" ht="3.75" customHeight="1" x14ac:dyDescent="0.25">
      <c r="C107" s="8"/>
      <c r="D107" s="8"/>
      <c r="E107" s="8"/>
      <c r="K107" s="493"/>
      <c r="L107" s="493"/>
      <c r="M107" s="493"/>
      <c r="N107" s="493"/>
    </row>
    <row r="108" spans="2:15" ht="1.5" customHeight="1" x14ac:dyDescent="0.25">
      <c r="B108" s="48"/>
      <c r="C108" s="49"/>
      <c r="D108" s="49"/>
      <c r="E108" s="49"/>
      <c r="F108" s="48"/>
      <c r="G108" s="48"/>
      <c r="H108" s="48"/>
      <c r="I108" s="48"/>
      <c r="J108" s="48"/>
      <c r="K108" s="44"/>
      <c r="L108" s="44"/>
      <c r="M108" s="44"/>
      <c r="N108" s="44"/>
    </row>
    <row r="109" spans="2:15" ht="15.75" x14ac:dyDescent="0.25">
      <c r="B109" s="9" t="s">
        <v>40</v>
      </c>
      <c r="C109" s="26"/>
      <c r="D109" s="26"/>
      <c r="E109" s="26"/>
      <c r="F109" s="5"/>
      <c r="K109" s="502">
        <f>K106</f>
        <v>20000000</v>
      </c>
      <c r="L109" s="502"/>
      <c r="M109" s="502"/>
      <c r="N109" s="502"/>
    </row>
    <row r="110" spans="2:15" ht="2.25" customHeight="1" x14ac:dyDescent="0.25">
      <c r="B110" s="9"/>
      <c r="C110" s="26"/>
      <c r="D110" s="26"/>
      <c r="E110" s="26"/>
      <c r="F110" s="5"/>
      <c r="K110" s="45"/>
      <c r="L110" s="45"/>
      <c r="M110" s="45"/>
      <c r="N110" s="45"/>
    </row>
    <row r="111" spans="2:15" x14ac:dyDescent="0.25">
      <c r="B111" s="4" t="s">
        <v>4</v>
      </c>
      <c r="C111" s="8"/>
      <c r="D111" s="8"/>
      <c r="E111" s="8"/>
      <c r="K111" s="493">
        <v>5000000</v>
      </c>
      <c r="L111" s="493"/>
      <c r="M111" s="493"/>
      <c r="N111" s="493"/>
    </row>
    <row r="112" spans="2:15" ht="2.25" customHeight="1" x14ac:dyDescent="0.25">
      <c r="B112" s="48"/>
      <c r="C112" s="49"/>
      <c r="D112" s="49"/>
      <c r="E112" s="49"/>
      <c r="F112" s="48"/>
      <c r="G112" s="48"/>
      <c r="H112" s="48"/>
      <c r="I112" s="48"/>
      <c r="J112" s="48"/>
      <c r="K112" s="44"/>
      <c r="L112" s="44"/>
      <c r="M112" s="44"/>
      <c r="N112" s="44"/>
    </row>
    <row r="113" spans="2:14" x14ac:dyDescent="0.25">
      <c r="B113" s="52" t="s">
        <v>23</v>
      </c>
      <c r="C113" s="53"/>
      <c r="D113" s="53"/>
      <c r="E113" s="53"/>
      <c r="F113" s="53"/>
      <c r="G113" s="53"/>
      <c r="H113" s="53"/>
      <c r="I113" s="53"/>
      <c r="J113" s="53"/>
      <c r="K113" s="505">
        <f>K103-K109-K111</f>
        <v>53000000</v>
      </c>
      <c r="L113" s="505"/>
      <c r="M113" s="505"/>
      <c r="N113" s="506"/>
    </row>
    <row r="114" spans="2:14" ht="22.5" customHeight="1" x14ac:dyDescent="0.25">
      <c r="B114" s="8"/>
      <c r="C114" s="8"/>
      <c r="D114" s="8"/>
      <c r="E114" s="8"/>
      <c r="J114" s="27"/>
      <c r="K114" s="268"/>
      <c r="L114" s="268"/>
      <c r="M114" s="268"/>
      <c r="N114" s="268"/>
    </row>
    <row r="115" spans="2:14" customFormat="1" x14ac:dyDescent="0.25">
      <c r="B115" s="507" t="s">
        <v>37</v>
      </c>
      <c r="C115" s="508"/>
      <c r="D115" s="508"/>
      <c r="E115" s="508"/>
      <c r="F115" s="508"/>
      <c r="G115" s="508"/>
      <c r="H115" s="508"/>
      <c r="I115" s="508"/>
      <c r="J115" s="508"/>
      <c r="K115" s="508"/>
      <c r="L115" s="508"/>
      <c r="M115" s="508"/>
      <c r="N115" s="509"/>
    </row>
    <row r="116" spans="2:14" customFormat="1" x14ac:dyDescent="0.25">
      <c r="B116" s="31"/>
      <c r="C116" s="46" t="s">
        <v>38</v>
      </c>
      <c r="D116" s="4"/>
      <c r="E116" s="4"/>
      <c r="F116" s="4"/>
      <c r="G116" s="4"/>
      <c r="H116" s="4"/>
      <c r="I116" s="4"/>
      <c r="J116" s="4"/>
      <c r="K116" s="1"/>
      <c r="L116" s="1"/>
      <c r="M116" s="1"/>
      <c r="N116" s="6"/>
    </row>
    <row r="117" spans="2:14" customFormat="1" x14ac:dyDescent="0.25">
      <c r="B117" s="31"/>
      <c r="C117" s="510">
        <f>K113</f>
        <v>53000000</v>
      </c>
      <c r="D117" s="511"/>
      <c r="E117" s="511"/>
      <c r="F117" s="511"/>
      <c r="G117" s="484" t="s">
        <v>11</v>
      </c>
      <c r="H117" s="484">
        <v>1</v>
      </c>
      <c r="I117" s="475">
        <f>C117/C118*H117</f>
        <v>1.5436878216623091</v>
      </c>
      <c r="J117" s="476"/>
      <c r="K117" s="1"/>
      <c r="L117" s="1"/>
      <c r="M117" s="1"/>
      <c r="N117" s="6"/>
    </row>
    <row r="118" spans="2:14" customFormat="1" x14ac:dyDescent="0.25">
      <c r="B118" s="31"/>
      <c r="C118" s="479">
        <f>L94+K122</f>
        <v>34333366.666666664</v>
      </c>
      <c r="D118" s="480"/>
      <c r="E118" s="480"/>
      <c r="F118" s="480"/>
      <c r="G118" s="484"/>
      <c r="H118" s="484"/>
      <c r="I118" s="477"/>
      <c r="J118" s="478"/>
      <c r="K118" s="1"/>
      <c r="L118" s="1"/>
      <c r="M118" s="1"/>
      <c r="N118" s="6"/>
    </row>
    <row r="119" spans="2:14" ht="15" customHeight="1" x14ac:dyDescent="0.25">
      <c r="B119" s="33"/>
      <c r="C119" s="47" t="s">
        <v>39</v>
      </c>
      <c r="D119" s="11"/>
      <c r="E119" s="11"/>
      <c r="F119" s="11"/>
      <c r="G119" s="11"/>
      <c r="H119" s="11"/>
      <c r="I119" s="11"/>
      <c r="J119" s="11"/>
      <c r="K119" s="19"/>
      <c r="L119" s="19"/>
      <c r="M119" s="19"/>
      <c r="N119" s="20"/>
    </row>
    <row r="120" spans="2:14" ht="15.75" customHeight="1" x14ac:dyDescent="0.25">
      <c r="B120" s="8"/>
      <c r="C120" s="8"/>
      <c r="D120" s="8"/>
      <c r="E120" s="8"/>
      <c r="J120" s="27"/>
      <c r="K120" s="268"/>
      <c r="L120" s="268"/>
      <c r="M120" s="268"/>
      <c r="N120" s="268"/>
    </row>
    <row r="121" spans="2:14" ht="19.5" thickBot="1" x14ac:dyDescent="0.3">
      <c r="B121" s="10" t="s">
        <v>170</v>
      </c>
      <c r="C121" s="9"/>
      <c r="D121" s="9"/>
      <c r="E121" s="9"/>
      <c r="F121" s="9"/>
      <c r="G121" s="9"/>
      <c r="H121" s="9"/>
      <c r="I121" s="9"/>
      <c r="J121" s="513" t="s">
        <v>10</v>
      </c>
      <c r="K121" s="513"/>
      <c r="L121" s="513"/>
      <c r="M121" s="513"/>
      <c r="N121" s="513"/>
    </row>
    <row r="122" spans="2:14" ht="16.5" thickBot="1" x14ac:dyDescent="0.3">
      <c r="B122" s="9" t="s">
        <v>17</v>
      </c>
      <c r="C122" s="1"/>
      <c r="D122" s="1"/>
      <c r="E122" s="453">
        <v>100000000</v>
      </c>
      <c r="F122" s="453"/>
      <c r="G122" s="453"/>
      <c r="H122" s="1"/>
      <c r="I122" s="9"/>
      <c r="J122" s="243" t="s">
        <v>26</v>
      </c>
      <c r="K122" s="482">
        <f>(((((E123*(E124/12))*E122)/100)+E122)/E124)</f>
        <v>9416666.666666666</v>
      </c>
      <c r="L122" s="482"/>
      <c r="M122" s="482"/>
      <c r="N122" s="483"/>
    </row>
    <row r="123" spans="2:14" ht="18.75" x14ac:dyDescent="0.25">
      <c r="B123" s="9" t="s">
        <v>1</v>
      </c>
      <c r="C123" s="268"/>
      <c r="D123" s="268"/>
      <c r="E123" s="216">
        <v>13</v>
      </c>
      <c r="F123" s="241">
        <v>13</v>
      </c>
      <c r="G123" s="173">
        <v>14</v>
      </c>
      <c r="H123" s="173">
        <v>0</v>
      </c>
      <c r="I123" s="12" t="s">
        <v>2</v>
      </c>
      <c r="J123" s="242" t="s">
        <v>24</v>
      </c>
      <c r="K123" s="556">
        <f>(((((F123*(F124/12))*E122)/100)+E122)/F124)</f>
        <v>5250000</v>
      </c>
      <c r="L123" s="556"/>
      <c r="M123" s="556"/>
      <c r="N123" s="556"/>
    </row>
    <row r="124" spans="2:14" ht="15" customHeight="1" thickBot="1" x14ac:dyDescent="0.3">
      <c r="B124" s="9" t="s">
        <v>9</v>
      </c>
      <c r="C124" s="268"/>
      <c r="D124" s="268"/>
      <c r="E124" s="159">
        <v>12</v>
      </c>
      <c r="F124" s="174">
        <v>24</v>
      </c>
      <c r="G124" s="174">
        <v>36</v>
      </c>
      <c r="H124" s="174">
        <v>48</v>
      </c>
      <c r="I124" s="36"/>
      <c r="J124" s="171" t="s">
        <v>25</v>
      </c>
      <c r="K124" s="557">
        <f>(((((G123*(G124/12))*E122)/100)+E122)/G124)</f>
        <v>3944444.4444444445</v>
      </c>
      <c r="L124" s="557"/>
      <c r="M124" s="557"/>
      <c r="N124" s="557"/>
    </row>
    <row r="125" spans="2:14" x14ac:dyDescent="0.25">
      <c r="B125" s="9"/>
      <c r="C125" s="268"/>
      <c r="D125" s="268"/>
      <c r="E125" s="13"/>
      <c r="F125" s="13"/>
      <c r="G125" s="13"/>
      <c r="H125" s="9"/>
      <c r="I125" s="9"/>
      <c r="J125" s="171" t="s">
        <v>190</v>
      </c>
      <c r="K125" s="504">
        <f>(((((H123*(H124/12))*E122)/100)+E122)/H124)</f>
        <v>2083333.3333333333</v>
      </c>
      <c r="L125" s="504"/>
      <c r="M125" s="504"/>
      <c r="N125" s="504"/>
    </row>
    <row r="126" spans="2:14" ht="2.25" customHeight="1" x14ac:dyDescent="0.25">
      <c r="B126" s="9"/>
      <c r="C126" s="268"/>
      <c r="D126" s="268"/>
      <c r="E126" s="13"/>
      <c r="F126" s="13"/>
      <c r="G126" s="13"/>
      <c r="H126" s="9"/>
      <c r="I126" s="9"/>
      <c r="J126" s="156"/>
      <c r="K126" s="157"/>
      <c r="L126" s="157"/>
      <c r="M126" s="157"/>
      <c r="N126" s="157"/>
    </row>
    <row r="127" spans="2:14" x14ac:dyDescent="0.25">
      <c r="B127" s="9" t="s">
        <v>6</v>
      </c>
      <c r="C127" s="268"/>
      <c r="D127" s="268"/>
      <c r="E127" s="493">
        <v>140000000</v>
      </c>
      <c r="F127" s="493"/>
      <c r="G127" s="493"/>
      <c r="H127" s="9"/>
      <c r="I127" s="9"/>
      <c r="J127" s="262" t="s">
        <v>311</v>
      </c>
      <c r="K127" s="262"/>
      <c r="L127" s="262"/>
      <c r="M127" s="262"/>
      <c r="N127" s="262"/>
    </row>
    <row r="128" spans="2:14" ht="15" customHeight="1" x14ac:dyDescent="0.25">
      <c r="B128" s="9" t="s">
        <v>7</v>
      </c>
      <c r="C128" s="268"/>
      <c r="D128" s="268"/>
      <c r="E128" s="503">
        <v>80</v>
      </c>
      <c r="F128" s="503"/>
      <c r="G128" s="18" t="s">
        <v>2</v>
      </c>
      <c r="H128" s="9"/>
      <c r="I128" s="9"/>
      <c r="J128" s="262" t="s">
        <v>340</v>
      </c>
      <c r="K128" s="262"/>
      <c r="L128" s="262"/>
      <c r="M128" s="262"/>
      <c r="N128" s="262"/>
    </row>
    <row r="129" spans="2:15" ht="18.75" customHeight="1" x14ac:dyDescent="0.25">
      <c r="B129" s="9" t="s">
        <v>8</v>
      </c>
      <c r="C129" s="268"/>
      <c r="D129" s="268"/>
      <c r="E129" s="493">
        <f>E127*E128/100</f>
        <v>112000000</v>
      </c>
      <c r="F129" s="493"/>
      <c r="G129" s="493"/>
      <c r="H129" s="9"/>
      <c r="I129" s="9"/>
      <c r="J129" s="262" t="s">
        <v>488</v>
      </c>
      <c r="K129" s="262"/>
      <c r="L129" s="262"/>
      <c r="M129" s="262"/>
      <c r="N129" s="262"/>
    </row>
    <row r="130" spans="2:15" ht="1.5" customHeight="1" x14ac:dyDescent="0.25">
      <c r="B130" s="9"/>
      <c r="C130" s="268"/>
      <c r="D130" s="268"/>
      <c r="E130" s="268"/>
      <c r="F130" s="268"/>
      <c r="G130" s="268"/>
      <c r="H130" s="9"/>
      <c r="I130" s="9"/>
      <c r="J130" s="215"/>
      <c r="K130" s="215"/>
      <c r="L130" s="215"/>
      <c r="M130" s="215"/>
      <c r="N130" s="215"/>
    </row>
    <row r="131" spans="2:15" ht="12.75" customHeight="1" x14ac:dyDescent="0.25">
      <c r="B131" s="9"/>
      <c r="C131" s="281"/>
      <c r="D131" s="281"/>
      <c r="E131" s="281"/>
      <c r="F131" s="281"/>
      <c r="G131" s="281"/>
      <c r="H131" s="9"/>
      <c r="I131" s="9"/>
      <c r="J131" s="215"/>
      <c r="K131" s="215"/>
      <c r="L131" s="215"/>
      <c r="M131" s="215"/>
      <c r="N131" s="215"/>
    </row>
    <row r="132" spans="2:15" ht="14.25" customHeight="1" thickBot="1" x14ac:dyDescent="0.3">
      <c r="B132" s="193" t="s">
        <v>47</v>
      </c>
      <c r="C132" s="8"/>
      <c r="D132" s="5"/>
      <c r="E132" s="8"/>
      <c r="G132" s="268"/>
      <c r="H132" s="9"/>
      <c r="I132" s="9"/>
      <c r="J132" s="9"/>
      <c r="K132" s="268"/>
      <c r="L132" s="268"/>
      <c r="M132" s="268"/>
      <c r="N132" s="268"/>
    </row>
    <row r="133" spans="2:15" ht="16.5" thickBot="1" x14ac:dyDescent="0.3">
      <c r="B133" s="277" t="s">
        <v>45</v>
      </c>
      <c r="C133" s="278"/>
      <c r="D133" s="56"/>
      <c r="E133" s="278"/>
      <c r="F133" s="278"/>
      <c r="G133" s="467" t="s">
        <v>473</v>
      </c>
      <c r="H133" s="468"/>
      <c r="I133" s="468"/>
      <c r="J133" s="468"/>
      <c r="K133" s="468"/>
      <c r="L133" s="468"/>
      <c r="M133" s="468"/>
      <c r="N133" s="468"/>
      <c r="O133" s="469"/>
    </row>
    <row r="134" spans="2:15" ht="16.5" thickBot="1" x14ac:dyDescent="0.3">
      <c r="B134" s="279" t="s">
        <v>49</v>
      </c>
      <c r="C134" s="276"/>
      <c r="D134" s="280"/>
      <c r="E134" s="276"/>
      <c r="F134" s="274"/>
      <c r="G134" s="467" t="s">
        <v>472</v>
      </c>
      <c r="H134" s="468"/>
      <c r="I134" s="468"/>
      <c r="J134" s="468"/>
      <c r="K134" s="468"/>
      <c r="L134" s="468"/>
      <c r="M134" s="468"/>
      <c r="N134" s="468"/>
      <c r="O134" s="469"/>
    </row>
    <row r="135" spans="2:15" ht="16.5" thickBot="1" x14ac:dyDescent="0.3">
      <c r="B135" s="279" t="s">
        <v>51</v>
      </c>
      <c r="C135" s="276"/>
      <c r="D135" s="280"/>
      <c r="E135" s="276"/>
      <c r="F135" s="274"/>
      <c r="G135" s="467" t="s">
        <v>483</v>
      </c>
      <c r="H135" s="468"/>
      <c r="I135" s="468"/>
      <c r="J135" s="468"/>
      <c r="K135" s="468"/>
      <c r="L135" s="468"/>
      <c r="M135" s="468"/>
      <c r="N135" s="468"/>
      <c r="O135" s="469"/>
    </row>
    <row r="136" spans="2:15" ht="16.5" thickBot="1" x14ac:dyDescent="0.3">
      <c r="B136" s="279" t="s">
        <v>50</v>
      </c>
      <c r="C136" s="276"/>
      <c r="D136" s="280"/>
      <c r="E136" s="276"/>
      <c r="F136" s="274"/>
      <c r="G136" s="467">
        <v>2015</v>
      </c>
      <c r="H136" s="468"/>
      <c r="I136" s="468"/>
      <c r="J136" s="468"/>
      <c r="K136" s="468"/>
      <c r="L136" s="468"/>
      <c r="M136" s="468"/>
      <c r="N136" s="468"/>
      <c r="O136" s="469"/>
    </row>
    <row r="137" spans="2:15" ht="16.5" thickBot="1" x14ac:dyDescent="0.3">
      <c r="B137" s="279" t="s">
        <v>48</v>
      </c>
      <c r="C137" s="276"/>
      <c r="D137" s="280"/>
      <c r="E137" s="276"/>
      <c r="F137" s="274"/>
      <c r="G137" s="467" t="s">
        <v>220</v>
      </c>
      <c r="H137" s="468"/>
      <c r="I137" s="468"/>
      <c r="J137" s="468"/>
      <c r="K137" s="468"/>
      <c r="L137" s="468"/>
      <c r="M137" s="468"/>
      <c r="N137" s="468"/>
      <c r="O137" s="469"/>
    </row>
    <row r="138" spans="2:15" ht="16.5" thickBot="1" x14ac:dyDescent="0.3">
      <c r="B138" s="279" t="s">
        <v>53</v>
      </c>
      <c r="C138" s="276"/>
      <c r="D138" s="280"/>
      <c r="E138" s="276"/>
      <c r="F138" s="274"/>
      <c r="G138" s="467" t="s">
        <v>484</v>
      </c>
      <c r="H138" s="468"/>
      <c r="I138" s="468"/>
      <c r="J138" s="468"/>
      <c r="K138" s="468"/>
      <c r="L138" s="468"/>
      <c r="M138" s="468"/>
      <c r="N138" s="468"/>
      <c r="O138" s="469"/>
    </row>
    <row r="139" spans="2:15" ht="16.5" thickBot="1" x14ac:dyDescent="0.3">
      <c r="B139" s="279" t="s">
        <v>46</v>
      </c>
      <c r="C139" s="276"/>
      <c r="D139" s="280"/>
      <c r="E139" s="276"/>
      <c r="F139" s="274"/>
      <c r="G139" s="467" t="s">
        <v>485</v>
      </c>
      <c r="H139" s="468"/>
      <c r="I139" s="468"/>
      <c r="J139" s="468"/>
      <c r="K139" s="468"/>
      <c r="L139" s="468"/>
      <c r="M139" s="468"/>
      <c r="N139" s="468"/>
      <c r="O139" s="469"/>
    </row>
    <row r="140" spans="2:15" ht="16.5" thickBot="1" x14ac:dyDescent="0.3">
      <c r="B140" s="279" t="s">
        <v>52</v>
      </c>
      <c r="C140" s="276"/>
      <c r="D140" s="280"/>
      <c r="E140" s="276"/>
      <c r="F140" s="274"/>
      <c r="G140" s="467" t="s">
        <v>425</v>
      </c>
      <c r="H140" s="468"/>
      <c r="I140" s="468"/>
      <c r="J140" s="468"/>
      <c r="K140" s="468"/>
      <c r="L140" s="468"/>
      <c r="M140" s="468"/>
      <c r="N140" s="468"/>
      <c r="O140" s="469"/>
    </row>
    <row r="141" spans="2:15" ht="16.5" thickBot="1" x14ac:dyDescent="0.3">
      <c r="B141" s="57" t="s">
        <v>180</v>
      </c>
      <c r="C141" s="8"/>
      <c r="D141" s="5"/>
      <c r="E141" s="8"/>
      <c r="G141" s="472">
        <f>E127</f>
        <v>140000000</v>
      </c>
      <c r="H141" s="473"/>
      <c r="I141" s="473"/>
      <c r="J141" s="473"/>
      <c r="K141" s="473"/>
      <c r="L141" s="473"/>
      <c r="M141" s="473"/>
      <c r="N141" s="473"/>
      <c r="O141" s="474"/>
    </row>
    <row r="142" spans="2:15" ht="16.5" thickBot="1" x14ac:dyDescent="0.3">
      <c r="B142" s="57" t="s">
        <v>191</v>
      </c>
      <c r="C142" s="8"/>
      <c r="D142" s="5"/>
      <c r="E142" s="8"/>
      <c r="G142" s="221" t="s">
        <v>445</v>
      </c>
      <c r="H142" s="470" t="s">
        <v>2</v>
      </c>
      <c r="I142" s="470"/>
      <c r="J142" s="470"/>
      <c r="K142" s="470"/>
      <c r="L142" s="470"/>
      <c r="M142" s="470"/>
      <c r="N142" s="470"/>
      <c r="O142" s="471"/>
    </row>
    <row r="143" spans="2:15" ht="16.5" thickBot="1" x14ac:dyDescent="0.3">
      <c r="B143" s="58" t="s">
        <v>192</v>
      </c>
      <c r="C143" s="59"/>
      <c r="D143" s="60"/>
      <c r="E143" s="59"/>
      <c r="F143" s="61"/>
      <c r="G143" s="472">
        <f>E129</f>
        <v>112000000</v>
      </c>
      <c r="H143" s="473"/>
      <c r="I143" s="473"/>
      <c r="J143" s="473"/>
      <c r="K143" s="473"/>
      <c r="L143" s="473"/>
      <c r="M143" s="473"/>
      <c r="N143" s="473"/>
      <c r="O143" s="474"/>
    </row>
    <row r="144" spans="2:15" ht="14.25" customHeight="1" thickBot="1" x14ac:dyDescent="0.3">
      <c r="B144" s="485" t="s">
        <v>312</v>
      </c>
      <c r="C144" s="486"/>
      <c r="D144" s="486"/>
      <c r="E144" s="486"/>
      <c r="F144" s="486"/>
      <c r="G144" s="486"/>
      <c r="H144" s="486"/>
      <c r="I144" s="486"/>
      <c r="J144" s="486"/>
      <c r="K144" s="486"/>
      <c r="L144" s="486"/>
      <c r="M144" s="486"/>
      <c r="N144" s="486"/>
      <c r="O144" s="487"/>
    </row>
    <row r="145" spans="2:24" ht="13.5" customHeight="1" x14ac:dyDescent="0.25">
      <c r="B145" s="214"/>
      <c r="C145" s="214"/>
      <c r="D145" s="214"/>
      <c r="E145" s="214"/>
      <c r="F145" s="214"/>
      <c r="G145" s="214"/>
      <c r="H145" s="214"/>
      <c r="I145" s="214"/>
      <c r="J145" s="214"/>
      <c r="K145" s="214"/>
      <c r="L145" s="214"/>
      <c r="M145" s="214"/>
      <c r="N145" s="214"/>
      <c r="O145" s="214"/>
    </row>
    <row r="146" spans="2:24" ht="12.75" customHeight="1" x14ac:dyDescent="0.25">
      <c r="B146" s="9"/>
      <c r="C146" s="268"/>
      <c r="D146" s="555" t="s">
        <v>44</v>
      </c>
      <c r="E146" s="555"/>
      <c r="F146" s="555"/>
      <c r="G146" s="555"/>
      <c r="H146" s="555"/>
      <c r="I146" s="555"/>
      <c r="J146" s="555"/>
      <c r="K146" s="555"/>
      <c r="L146" s="555"/>
      <c r="M146" s="268"/>
      <c r="N146" s="268"/>
    </row>
    <row r="147" spans="2:24" ht="15.75" x14ac:dyDescent="0.25">
      <c r="B147" s="165" t="s">
        <v>19</v>
      </c>
      <c r="C147" s="165"/>
      <c r="D147" s="165"/>
      <c r="E147" s="165"/>
      <c r="F147" s="165"/>
      <c r="G147" s="165"/>
      <c r="H147" s="165"/>
      <c r="I147" s="165"/>
      <c r="J147" s="165"/>
      <c r="K147" s="452">
        <f>K113-K122</f>
        <v>43583333.333333336</v>
      </c>
      <c r="L147" s="452"/>
      <c r="M147" s="452"/>
      <c r="N147" s="452"/>
    </row>
    <row r="148" spans="2:24" ht="14.25" customHeight="1" x14ac:dyDescent="0.25">
      <c r="B148" s="158" t="s">
        <v>27</v>
      </c>
      <c r="C148" s="158"/>
      <c r="D148" s="158"/>
      <c r="E148" s="158"/>
      <c r="F148" s="158"/>
      <c r="G148" s="158"/>
      <c r="H148" s="158"/>
      <c r="I148" s="158"/>
      <c r="J148" s="158"/>
      <c r="K148" s="451">
        <f>K113-K123</f>
        <v>47750000</v>
      </c>
      <c r="L148" s="451"/>
      <c r="M148" s="451"/>
      <c r="N148" s="451"/>
    </row>
    <row r="149" spans="2:24" ht="15.75" x14ac:dyDescent="0.25">
      <c r="B149" s="158" t="s">
        <v>28</v>
      </c>
      <c r="C149" s="158"/>
      <c r="D149" s="158"/>
      <c r="E149" s="158"/>
      <c r="F149" s="158"/>
      <c r="G149" s="158"/>
      <c r="H149" s="158"/>
      <c r="I149" s="158"/>
      <c r="J149" s="158"/>
      <c r="K149" s="451">
        <f>K113-K124</f>
        <v>49055555.555555552</v>
      </c>
      <c r="L149" s="451"/>
      <c r="M149" s="451"/>
      <c r="N149" s="451"/>
    </row>
    <row r="150" spans="2:24" ht="15.75" x14ac:dyDescent="0.25">
      <c r="B150" s="229" t="s">
        <v>193</v>
      </c>
      <c r="C150" s="229"/>
      <c r="D150" s="229"/>
      <c r="E150" s="229"/>
      <c r="F150" s="229"/>
      <c r="G150" s="229"/>
      <c r="H150" s="229"/>
      <c r="I150" s="229"/>
      <c r="J150" s="229"/>
      <c r="K150" s="465">
        <f>K113-K125</f>
        <v>50916666.666666664</v>
      </c>
      <c r="L150" s="465"/>
      <c r="M150" s="465"/>
      <c r="N150" s="465"/>
      <c r="O150" s="223"/>
    </row>
    <row r="151" spans="2:24" ht="15.75" x14ac:dyDescent="0.25">
      <c r="B151" s="229"/>
      <c r="C151" s="229"/>
      <c r="D151" s="229"/>
      <c r="E151" s="229"/>
      <c r="F151" s="229"/>
      <c r="G151" s="229"/>
      <c r="H151" s="229"/>
      <c r="I151" s="229"/>
      <c r="J151" s="229"/>
      <c r="K151" s="283"/>
      <c r="L151" s="283"/>
      <c r="M151" s="283"/>
      <c r="N151" s="283"/>
      <c r="O151" s="223"/>
    </row>
    <row r="152" spans="2:24" ht="15.75" x14ac:dyDescent="0.25">
      <c r="B152" s="229"/>
      <c r="C152" s="229"/>
      <c r="D152" s="229"/>
      <c r="E152" s="229"/>
      <c r="F152" s="229"/>
      <c r="G152" s="229"/>
      <c r="H152" s="229"/>
      <c r="I152" s="229"/>
      <c r="J152" s="229"/>
      <c r="K152" s="283"/>
      <c r="L152" s="283"/>
      <c r="M152" s="283"/>
      <c r="N152" s="283"/>
      <c r="O152" s="223"/>
    </row>
    <row r="153" spans="2:24" ht="15.75" x14ac:dyDescent="0.25">
      <c r="B153" s="229"/>
      <c r="C153" s="229"/>
      <c r="D153" s="229"/>
      <c r="E153" s="229"/>
      <c r="F153" s="229"/>
      <c r="G153" s="229"/>
      <c r="H153" s="229"/>
      <c r="I153" s="229"/>
      <c r="J153" s="229"/>
      <c r="K153" s="283"/>
      <c r="L153" s="283"/>
      <c r="M153" s="283"/>
      <c r="N153" s="283"/>
      <c r="O153" s="223"/>
    </row>
    <row r="154" spans="2:24" ht="15.75" x14ac:dyDescent="0.25">
      <c r="B154" s="229"/>
      <c r="C154" s="229"/>
      <c r="D154" s="229"/>
      <c r="E154" s="229"/>
      <c r="F154" s="229"/>
      <c r="G154" s="229"/>
      <c r="H154" s="229"/>
      <c r="I154" s="229"/>
      <c r="J154" s="229"/>
      <c r="K154" s="283"/>
      <c r="L154" s="283"/>
      <c r="M154" s="283"/>
      <c r="N154" s="283"/>
      <c r="O154" s="223"/>
    </row>
    <row r="155" spans="2:24" ht="15.75" x14ac:dyDescent="0.25">
      <c r="B155" s="229"/>
      <c r="C155" s="229"/>
      <c r="D155" s="229"/>
      <c r="E155" s="229"/>
      <c r="F155" s="229"/>
      <c r="G155" s="229"/>
      <c r="H155" s="229"/>
      <c r="I155" s="229"/>
      <c r="J155" s="229"/>
      <c r="K155" s="283"/>
      <c r="L155" s="283"/>
      <c r="M155" s="283"/>
      <c r="N155" s="283"/>
      <c r="O155" s="223"/>
    </row>
    <row r="156" spans="2:24" ht="15.75" x14ac:dyDescent="0.25">
      <c r="B156" s="229"/>
      <c r="C156" s="229"/>
      <c r="D156" s="229"/>
      <c r="E156" s="229"/>
      <c r="F156" s="229"/>
      <c r="G156" s="229"/>
      <c r="H156" s="229"/>
      <c r="I156" s="229"/>
      <c r="J156" s="229"/>
      <c r="K156" s="283"/>
      <c r="L156" s="283"/>
      <c r="M156" s="283"/>
      <c r="N156" s="283"/>
      <c r="O156" s="223"/>
    </row>
    <row r="157" spans="2:24" ht="15.75" x14ac:dyDescent="0.25">
      <c r="B157" s="229"/>
      <c r="C157" s="229"/>
      <c r="D157" s="229"/>
      <c r="E157" s="229"/>
      <c r="F157" s="229"/>
      <c r="G157" s="229"/>
      <c r="H157" s="229"/>
      <c r="I157" s="229"/>
      <c r="J157" s="229"/>
      <c r="K157" s="283"/>
      <c r="L157" s="283"/>
      <c r="M157" s="283"/>
      <c r="N157" s="283"/>
      <c r="O157" s="223"/>
    </row>
    <row r="158" spans="2:24" ht="15.75" x14ac:dyDescent="0.25">
      <c r="B158" s="229"/>
      <c r="C158" s="229"/>
      <c r="D158" s="229"/>
      <c r="E158" s="229"/>
      <c r="F158" s="229"/>
      <c r="G158" s="229"/>
      <c r="H158" s="229"/>
      <c r="I158" s="229"/>
      <c r="J158" s="229"/>
      <c r="K158" s="282"/>
      <c r="L158" s="282"/>
      <c r="M158" s="282"/>
      <c r="N158" s="282"/>
      <c r="O158" s="223"/>
    </row>
    <row r="159" spans="2:24" customFormat="1" x14ac:dyDescent="0.25">
      <c r="B159" s="153" t="s">
        <v>182</v>
      </c>
      <c r="C159" s="153"/>
      <c r="D159" s="153"/>
      <c r="E159" s="154"/>
      <c r="F159" s="4"/>
      <c r="G159" s="94"/>
      <c r="H159" s="94"/>
      <c r="I159" s="94"/>
      <c r="J159" s="94"/>
      <c r="K159" s="9"/>
      <c r="L159" s="9"/>
      <c r="M159" s="9"/>
      <c r="N159" s="9"/>
      <c r="O159" s="41"/>
      <c r="P159" s="4"/>
      <c r="Q159" s="4"/>
      <c r="R159" s="4"/>
      <c r="S159" s="4"/>
      <c r="T159" s="4"/>
      <c r="U159" s="4"/>
      <c r="V159" s="4"/>
      <c r="W159" s="4"/>
      <c r="X159" s="4"/>
    </row>
    <row r="160" spans="2:24" ht="15" customHeight="1" x14ac:dyDescent="0.25">
      <c r="B160" s="62" t="s">
        <v>171</v>
      </c>
      <c r="C160" s="63"/>
      <c r="D160" s="63"/>
      <c r="E160" s="63"/>
      <c r="F160" s="63"/>
      <c r="G160" s="63"/>
      <c r="H160" s="63"/>
      <c r="I160" s="63"/>
      <c r="J160" s="63"/>
      <c r="K160" s="63"/>
      <c r="L160" s="63"/>
      <c r="M160" s="63"/>
      <c r="N160" s="64"/>
    </row>
    <row r="161" spans="2:21" ht="15" customHeight="1" x14ac:dyDescent="0.25">
      <c r="B161" s="65" t="s">
        <v>172</v>
      </c>
      <c r="C161" s="66"/>
      <c r="D161" s="66"/>
      <c r="E161" s="66"/>
      <c r="F161" s="66"/>
      <c r="G161" s="66"/>
      <c r="H161" s="66"/>
      <c r="I161" s="66"/>
      <c r="J161" s="66"/>
      <c r="K161" s="66"/>
      <c r="L161" s="66"/>
      <c r="M161" s="66"/>
      <c r="N161" s="67"/>
    </row>
    <row r="162" spans="2:21" ht="15" customHeight="1" x14ac:dyDescent="0.25">
      <c r="B162" s="65" t="s">
        <v>189</v>
      </c>
      <c r="C162" s="66"/>
      <c r="D162" s="66"/>
      <c r="E162" s="66"/>
      <c r="F162" s="66"/>
      <c r="G162" s="66"/>
      <c r="H162" s="66"/>
      <c r="I162" s="66"/>
      <c r="J162" s="66"/>
      <c r="K162" s="66"/>
      <c r="L162" s="66"/>
      <c r="M162" s="66"/>
      <c r="N162" s="67"/>
    </row>
    <row r="163" spans="2:21" ht="15" customHeight="1" x14ac:dyDescent="0.25">
      <c r="B163" s="65" t="s">
        <v>486</v>
      </c>
      <c r="C163" s="66"/>
      <c r="D163" s="66"/>
      <c r="E163" s="66"/>
      <c r="F163" s="66"/>
      <c r="G163" s="66"/>
      <c r="H163" s="66"/>
      <c r="I163" s="66"/>
      <c r="J163" s="66"/>
      <c r="K163" s="66"/>
      <c r="L163" s="66"/>
      <c r="M163" s="66"/>
      <c r="N163" s="67"/>
    </row>
    <row r="164" spans="2:21" ht="15" customHeight="1" x14ac:dyDescent="0.25">
      <c r="B164" s="68"/>
      <c r="C164" s="69"/>
      <c r="D164" s="69"/>
      <c r="E164" s="69"/>
      <c r="F164" s="69"/>
      <c r="G164" s="69"/>
      <c r="H164" s="69"/>
      <c r="I164" s="69"/>
      <c r="J164" s="69"/>
      <c r="K164" s="69"/>
      <c r="L164" s="69"/>
      <c r="M164" s="69"/>
      <c r="N164" s="70"/>
    </row>
    <row r="165" spans="2:21" ht="15" customHeight="1" x14ac:dyDescent="0.25">
      <c r="B165" s="14"/>
      <c r="C165" s="14"/>
      <c r="D165" s="14"/>
      <c r="E165" s="14"/>
      <c r="F165" s="14"/>
      <c r="G165" s="14"/>
      <c r="H165" s="14"/>
      <c r="I165" s="14"/>
      <c r="J165" s="14"/>
      <c r="K165" s="14"/>
      <c r="L165" s="14"/>
      <c r="M165" s="14"/>
      <c r="N165" s="14"/>
    </row>
    <row r="166" spans="2:21" ht="19.5" customHeight="1" x14ac:dyDescent="0.25">
      <c r="B166" s="488" t="s">
        <v>173</v>
      </c>
      <c r="C166" s="489"/>
      <c r="D166" s="489"/>
      <c r="E166" s="489"/>
      <c r="F166" s="489"/>
      <c r="G166" s="490"/>
      <c r="H166" s="488" t="s">
        <v>174</v>
      </c>
      <c r="I166" s="489"/>
      <c r="J166" s="489"/>
      <c r="K166" s="489"/>
      <c r="L166" s="489"/>
      <c r="M166" s="489"/>
      <c r="N166" s="490"/>
    </row>
    <row r="167" spans="2:21" ht="15" customHeight="1" x14ac:dyDescent="0.25">
      <c r="B167" s="446" t="s">
        <v>176</v>
      </c>
      <c r="C167" s="447"/>
      <c r="D167" s="448" t="s">
        <v>487</v>
      </c>
      <c r="E167" s="449"/>
      <c r="F167" s="449"/>
      <c r="G167" s="450"/>
      <c r="H167" s="446" t="s">
        <v>176</v>
      </c>
      <c r="I167" s="447"/>
      <c r="J167" s="448"/>
      <c r="K167" s="449"/>
      <c r="L167" s="449"/>
      <c r="M167" s="449"/>
      <c r="N167" s="450"/>
      <c r="R167" s="3"/>
      <c r="S167" s="1"/>
      <c r="T167" s="1"/>
      <c r="U167" s="1"/>
    </row>
    <row r="168" spans="2:21" ht="15" customHeight="1" x14ac:dyDescent="0.25">
      <c r="B168" s="457" t="s">
        <v>81</v>
      </c>
      <c r="C168" s="458"/>
      <c r="D168" s="457" t="s">
        <v>186</v>
      </c>
      <c r="E168" s="459"/>
      <c r="F168" s="459"/>
      <c r="G168" s="458"/>
      <c r="H168" s="459" t="s">
        <v>81</v>
      </c>
      <c r="I168" s="458"/>
      <c r="J168" s="457" t="s">
        <v>313</v>
      </c>
      <c r="K168" s="459"/>
      <c r="L168" s="459"/>
      <c r="M168" s="459"/>
      <c r="N168" s="458"/>
      <c r="P168" s="460"/>
      <c r="Q168" s="460"/>
      <c r="R168" s="460"/>
      <c r="S168" s="460"/>
      <c r="T168" s="460"/>
      <c r="U168" s="460"/>
    </row>
    <row r="169" spans="2:21" ht="15.75" x14ac:dyDescent="0.25">
      <c r="B169" s="446" t="s">
        <v>177</v>
      </c>
      <c r="C169" s="447"/>
      <c r="D169" s="457" t="s">
        <v>178</v>
      </c>
      <c r="E169" s="459"/>
      <c r="F169" s="459"/>
      <c r="G169" s="458"/>
      <c r="H169" s="457" t="s">
        <v>177</v>
      </c>
      <c r="I169" s="458"/>
      <c r="J169" s="552" t="s">
        <v>188</v>
      </c>
      <c r="K169" s="553"/>
      <c r="L169" s="553"/>
      <c r="M169" s="553"/>
      <c r="N169" s="554"/>
      <c r="R169" s="1"/>
      <c r="S169" s="1"/>
      <c r="T169" s="1"/>
      <c r="U169" s="1"/>
    </row>
    <row r="170" spans="2:21" ht="18.75" x14ac:dyDescent="0.25">
      <c r="B170" s="442" t="s">
        <v>179</v>
      </c>
      <c r="C170" s="443"/>
      <c r="G170" s="147"/>
      <c r="H170" s="442" t="s">
        <v>179</v>
      </c>
      <c r="I170" s="443"/>
      <c r="K170" s="1"/>
      <c r="L170" s="1"/>
      <c r="M170" s="1"/>
      <c r="N170" s="6"/>
      <c r="R170" s="1"/>
      <c r="S170" s="1"/>
      <c r="T170" s="1"/>
      <c r="U170" s="1"/>
    </row>
    <row r="171" spans="2:21" ht="18.75" x14ac:dyDescent="0.25">
      <c r="B171" s="442"/>
      <c r="C171" s="443"/>
      <c r="G171" s="147"/>
      <c r="H171" s="442"/>
      <c r="I171" s="443"/>
      <c r="K171" s="1"/>
      <c r="L171" s="1"/>
      <c r="M171" s="1"/>
      <c r="N171" s="6"/>
      <c r="R171" s="1"/>
      <c r="S171" s="1"/>
      <c r="T171" s="1"/>
      <c r="U171" s="1"/>
    </row>
    <row r="172" spans="2:21" ht="18.75" x14ac:dyDescent="0.25">
      <c r="B172" s="444"/>
      <c r="C172" s="445"/>
      <c r="D172" s="11"/>
      <c r="E172" s="11"/>
      <c r="F172" s="11"/>
      <c r="G172" s="148"/>
      <c r="H172" s="444"/>
      <c r="I172" s="445"/>
      <c r="J172" s="11"/>
      <c r="K172" s="146"/>
      <c r="L172" s="19"/>
      <c r="M172" s="19"/>
      <c r="N172" s="20"/>
      <c r="Q172" s="453"/>
      <c r="R172" s="453"/>
      <c r="S172" s="453"/>
      <c r="T172" s="453"/>
      <c r="U172" s="1"/>
    </row>
    <row r="173" spans="2:21" ht="18.75" x14ac:dyDescent="0.25">
      <c r="B173" s="150"/>
      <c r="C173" s="150"/>
      <c r="G173" s="2"/>
      <c r="H173" s="150"/>
      <c r="I173" s="150"/>
      <c r="K173" s="149"/>
      <c r="L173" s="1"/>
      <c r="M173" s="1"/>
      <c r="N173" s="1"/>
      <c r="Q173" s="269"/>
      <c r="R173" s="269"/>
      <c r="S173" s="269"/>
      <c r="T173" s="269"/>
      <c r="U173" s="1"/>
    </row>
    <row r="174" spans="2:21" ht="18.75" x14ac:dyDescent="0.25">
      <c r="B174" s="454" t="s">
        <v>175</v>
      </c>
      <c r="C174" s="455"/>
      <c r="D174" s="455"/>
      <c r="E174" s="455"/>
      <c r="F174" s="455"/>
      <c r="G174" s="455"/>
      <c r="H174" s="455"/>
      <c r="I174" s="455"/>
      <c r="J174" s="455"/>
      <c r="K174" s="455"/>
      <c r="L174" s="455"/>
      <c r="M174" s="455"/>
      <c r="N174" s="456"/>
    </row>
    <row r="175" spans="2:21" x14ac:dyDescent="0.25">
      <c r="B175" s="31"/>
      <c r="N175" s="32"/>
    </row>
    <row r="176" spans="2:21" x14ac:dyDescent="0.25">
      <c r="B176" s="31"/>
      <c r="N176" s="32"/>
    </row>
    <row r="177" spans="2:14" x14ac:dyDescent="0.25">
      <c r="B177" s="31"/>
      <c r="N177" s="32"/>
    </row>
    <row r="178" spans="2:14" x14ac:dyDescent="0.25">
      <c r="B178" s="31"/>
      <c r="N178" s="32"/>
    </row>
    <row r="179" spans="2:14" x14ac:dyDescent="0.25">
      <c r="B179" s="33"/>
      <c r="C179" s="11"/>
      <c r="D179" s="11"/>
      <c r="E179" s="11"/>
      <c r="F179" s="11"/>
      <c r="G179" s="11"/>
      <c r="H179" s="11"/>
      <c r="I179" s="11"/>
      <c r="J179" s="11"/>
      <c r="K179" s="11"/>
      <c r="L179" s="11"/>
      <c r="M179" s="11"/>
      <c r="N179" s="34"/>
    </row>
  </sheetData>
  <mergeCells count="118">
    <mergeCell ref="B89:D89"/>
    <mergeCell ref="E89:F89"/>
    <mergeCell ref="H89:K89"/>
    <mergeCell ref="L89:N89"/>
    <mergeCell ref="G135:O135"/>
    <mergeCell ref="I18:K18"/>
    <mergeCell ref="L18:N18"/>
    <mergeCell ref="B44:N44"/>
    <mergeCell ref="B45:N51"/>
    <mergeCell ref="B63:N63"/>
    <mergeCell ref="B64:N71"/>
    <mergeCell ref="B74:N74"/>
    <mergeCell ref="B75:N77"/>
    <mergeCell ref="B88:N88"/>
    <mergeCell ref="B90:D90"/>
    <mergeCell ref="E90:F90"/>
    <mergeCell ref="H90:K90"/>
    <mergeCell ref="L90:N90"/>
    <mergeCell ref="B91:D91"/>
    <mergeCell ref="E91:F91"/>
    <mergeCell ref="H91:K91"/>
    <mergeCell ref="L91:N91"/>
    <mergeCell ref="B93:D93"/>
    <mergeCell ref="E93:F93"/>
    <mergeCell ref="B2:N2"/>
    <mergeCell ref="B3:N3"/>
    <mergeCell ref="B4:N4"/>
    <mergeCell ref="B5:N5"/>
    <mergeCell ref="B6:N6"/>
    <mergeCell ref="B16:N16"/>
    <mergeCell ref="B21:D21"/>
    <mergeCell ref="E21:H21"/>
    <mergeCell ref="I21:K21"/>
    <mergeCell ref="L21:N21"/>
    <mergeCell ref="B19:D19"/>
    <mergeCell ref="E19:H19"/>
    <mergeCell ref="I19:K19"/>
    <mergeCell ref="L19:N19"/>
    <mergeCell ref="B20:D20"/>
    <mergeCell ref="E20:H20"/>
    <mergeCell ref="I20:K20"/>
    <mergeCell ref="L20:N20"/>
    <mergeCell ref="B17:D17"/>
    <mergeCell ref="E17:H17"/>
    <mergeCell ref="I17:K17"/>
    <mergeCell ref="L17:N17"/>
    <mergeCell ref="B18:D18"/>
    <mergeCell ref="E18:H18"/>
    <mergeCell ref="H93:K93"/>
    <mergeCell ref="L93:N93"/>
    <mergeCell ref="B92:D92"/>
    <mergeCell ref="E92:F92"/>
    <mergeCell ref="H92:K92"/>
    <mergeCell ref="L92:N92"/>
    <mergeCell ref="K103:N103"/>
    <mergeCell ref="K106:N106"/>
    <mergeCell ref="K107:N107"/>
    <mergeCell ref="K109:N109"/>
    <mergeCell ref="K111:N111"/>
    <mergeCell ref="K113:N113"/>
    <mergeCell ref="K100:N100"/>
    <mergeCell ref="K101:N101"/>
    <mergeCell ref="B94:G94"/>
    <mergeCell ref="H94:K94"/>
    <mergeCell ref="L94:N94"/>
    <mergeCell ref="K97:N97"/>
    <mergeCell ref="K98:N98"/>
    <mergeCell ref="K99:M99"/>
    <mergeCell ref="J121:N121"/>
    <mergeCell ref="E122:G122"/>
    <mergeCell ref="K122:N122"/>
    <mergeCell ref="K123:N123"/>
    <mergeCell ref="K124:N124"/>
    <mergeCell ref="K125:N125"/>
    <mergeCell ref="B115:N115"/>
    <mergeCell ref="C117:F117"/>
    <mergeCell ref="G117:G118"/>
    <mergeCell ref="H117:H118"/>
    <mergeCell ref="I117:J118"/>
    <mergeCell ref="C118:F118"/>
    <mergeCell ref="G139:O139"/>
    <mergeCell ref="G140:O140"/>
    <mergeCell ref="G141:O141"/>
    <mergeCell ref="H142:O142"/>
    <mergeCell ref="E127:G127"/>
    <mergeCell ref="E128:F128"/>
    <mergeCell ref="E129:G129"/>
    <mergeCell ref="G133:O133"/>
    <mergeCell ref="G134:O134"/>
    <mergeCell ref="G136:O136"/>
    <mergeCell ref="G137:O137"/>
    <mergeCell ref="G138:O138"/>
    <mergeCell ref="K150:N150"/>
    <mergeCell ref="B166:G166"/>
    <mergeCell ref="H166:N166"/>
    <mergeCell ref="B167:C167"/>
    <mergeCell ref="D167:G167"/>
    <mergeCell ref="H167:I167"/>
    <mergeCell ref="J167:N167"/>
    <mergeCell ref="G143:O143"/>
    <mergeCell ref="B144:O144"/>
    <mergeCell ref="D146:L146"/>
    <mergeCell ref="K147:N147"/>
    <mergeCell ref="K148:N148"/>
    <mergeCell ref="K149:N149"/>
    <mergeCell ref="B170:C172"/>
    <mergeCell ref="H170:I172"/>
    <mergeCell ref="Q172:T172"/>
    <mergeCell ref="B174:N174"/>
    <mergeCell ref="B168:C168"/>
    <mergeCell ref="D168:G168"/>
    <mergeCell ref="H168:I168"/>
    <mergeCell ref="J168:N168"/>
    <mergeCell ref="P168:U168"/>
    <mergeCell ref="B169:C169"/>
    <mergeCell ref="D169:G169"/>
    <mergeCell ref="H169:I169"/>
    <mergeCell ref="J169:N169"/>
  </mergeCells>
  <pageMargins left="0.33" right="0.4" top="0.17" bottom="0.27" header="0.18" footer="0.21"/>
  <pageSetup paperSize="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53249" r:id="rId4" name="Check Box 1">
              <controlPr defaultSize="0" autoFill="0" autoLine="0" autoPict="0">
                <anchor moveWithCells="1">
                  <from>
                    <xdr:col>4</xdr:col>
                    <xdr:colOff>66675</xdr:colOff>
                    <xdr:row>7</xdr:row>
                    <xdr:rowOff>190500</xdr:rowOff>
                  </from>
                  <to>
                    <xdr:col>4</xdr:col>
                    <xdr:colOff>371475</xdr:colOff>
                    <xdr:row>9</xdr:row>
                    <xdr:rowOff>19050</xdr:rowOff>
                  </to>
                </anchor>
              </controlPr>
            </control>
          </mc:Choice>
        </mc:AlternateContent>
        <mc:AlternateContent xmlns:mc="http://schemas.openxmlformats.org/markup-compatibility/2006">
          <mc:Choice Requires="x14">
            <control shapeId="53250" r:id="rId5" name="Check Box 2">
              <controlPr defaultSize="0" autoFill="0" autoLine="0" autoPict="0">
                <anchor moveWithCells="1">
                  <from>
                    <xdr:col>1</xdr:col>
                    <xdr:colOff>66675</xdr:colOff>
                    <xdr:row>7</xdr:row>
                    <xdr:rowOff>190500</xdr:rowOff>
                  </from>
                  <to>
                    <xdr:col>1</xdr:col>
                    <xdr:colOff>371475</xdr:colOff>
                    <xdr:row>9</xdr:row>
                    <xdr:rowOff>19050</xdr:rowOff>
                  </to>
                </anchor>
              </controlPr>
            </control>
          </mc:Choice>
        </mc:AlternateContent>
        <mc:AlternateContent xmlns:mc="http://schemas.openxmlformats.org/markup-compatibility/2006">
          <mc:Choice Requires="x14">
            <control shapeId="53251" r:id="rId6" name="Check Box 3">
              <controlPr defaultSize="0" autoFill="0" autoLine="0" autoPict="0">
                <anchor moveWithCells="1">
                  <from>
                    <xdr:col>8</xdr:col>
                    <xdr:colOff>66675</xdr:colOff>
                    <xdr:row>7</xdr:row>
                    <xdr:rowOff>190500</xdr:rowOff>
                  </from>
                  <to>
                    <xdr:col>8</xdr:col>
                    <xdr:colOff>371475</xdr:colOff>
                    <xdr:row>9</xdr:row>
                    <xdr:rowOff>19050</xdr:rowOff>
                  </to>
                </anchor>
              </controlPr>
            </control>
          </mc:Choice>
        </mc:AlternateContent>
        <mc:AlternateContent xmlns:mc="http://schemas.openxmlformats.org/markup-compatibility/2006">
          <mc:Choice Requires="x14">
            <control shapeId="53252" r:id="rId7" name="Check Box 4">
              <controlPr defaultSize="0" autoFill="0" autoLine="0" autoPict="0">
                <anchor moveWithCells="1">
                  <from>
                    <xdr:col>8</xdr:col>
                    <xdr:colOff>66675</xdr:colOff>
                    <xdr:row>9</xdr:row>
                    <xdr:rowOff>0</xdr:rowOff>
                  </from>
                  <to>
                    <xdr:col>8</xdr:col>
                    <xdr:colOff>371475</xdr:colOff>
                    <xdr:row>10</xdr:row>
                    <xdr:rowOff>0</xdr:rowOff>
                  </to>
                </anchor>
              </controlPr>
            </control>
          </mc:Choice>
        </mc:AlternateContent>
        <mc:AlternateContent xmlns:mc="http://schemas.openxmlformats.org/markup-compatibility/2006">
          <mc:Choice Requires="x14">
            <control shapeId="53253" r:id="rId8" name="Check Box 5">
              <controlPr defaultSize="0" autoFill="0" autoLine="0" autoPict="0">
                <anchor moveWithCells="1">
                  <from>
                    <xdr:col>11</xdr:col>
                    <xdr:colOff>66675</xdr:colOff>
                    <xdr:row>7</xdr:row>
                    <xdr:rowOff>190500</xdr:rowOff>
                  </from>
                  <to>
                    <xdr:col>11</xdr:col>
                    <xdr:colOff>371475</xdr:colOff>
                    <xdr:row>9</xdr:row>
                    <xdr:rowOff>19050</xdr:rowOff>
                  </to>
                </anchor>
              </controlPr>
            </control>
          </mc:Choice>
        </mc:AlternateContent>
        <mc:AlternateContent xmlns:mc="http://schemas.openxmlformats.org/markup-compatibility/2006">
          <mc:Choice Requires="x14">
            <control shapeId="53254" r:id="rId9" name="Check Box 6">
              <controlPr defaultSize="0" autoFill="0" autoLine="0" autoPict="0">
                <anchor moveWithCells="1">
                  <from>
                    <xdr:col>11</xdr:col>
                    <xdr:colOff>66675</xdr:colOff>
                    <xdr:row>9</xdr:row>
                    <xdr:rowOff>0</xdr:rowOff>
                  </from>
                  <to>
                    <xdr:col>11</xdr:col>
                    <xdr:colOff>371475</xdr:colOff>
                    <xdr:row>10</xdr:row>
                    <xdr:rowOff>0</xdr:rowOff>
                  </to>
                </anchor>
              </controlPr>
            </control>
          </mc:Choice>
        </mc:AlternateContent>
        <mc:AlternateContent xmlns:mc="http://schemas.openxmlformats.org/markup-compatibility/2006">
          <mc:Choice Requires="x14">
            <control shapeId="53255" r:id="rId10" name="Check Box 7">
              <controlPr defaultSize="0" autoFill="0" autoLine="0" autoPict="0">
                <anchor moveWithCells="1">
                  <from>
                    <xdr:col>1</xdr:col>
                    <xdr:colOff>66675</xdr:colOff>
                    <xdr:row>9</xdr:row>
                    <xdr:rowOff>0</xdr:rowOff>
                  </from>
                  <to>
                    <xdr:col>1</xdr:col>
                    <xdr:colOff>371475</xdr:colOff>
                    <xdr:row>10</xdr:row>
                    <xdr:rowOff>0</xdr:rowOff>
                  </to>
                </anchor>
              </controlPr>
            </control>
          </mc:Choice>
        </mc:AlternateContent>
        <mc:AlternateContent xmlns:mc="http://schemas.openxmlformats.org/markup-compatibility/2006">
          <mc:Choice Requires="x14">
            <control shapeId="53256" r:id="rId11" name="Check Box 8">
              <controlPr defaultSize="0" autoFill="0" autoLine="0" autoPict="0">
                <anchor moveWithCells="1">
                  <from>
                    <xdr:col>3</xdr:col>
                    <xdr:colOff>76200</xdr:colOff>
                    <xdr:row>27</xdr:row>
                    <xdr:rowOff>9525</xdr:rowOff>
                  </from>
                  <to>
                    <xdr:col>3</xdr:col>
                    <xdr:colOff>381000</xdr:colOff>
                    <xdr:row>28</xdr:row>
                    <xdr:rowOff>0</xdr:rowOff>
                  </to>
                </anchor>
              </controlPr>
            </control>
          </mc:Choice>
        </mc:AlternateContent>
        <mc:AlternateContent xmlns:mc="http://schemas.openxmlformats.org/markup-compatibility/2006">
          <mc:Choice Requires="x14">
            <control shapeId="53257" r:id="rId12" name="Check Box 9">
              <controlPr defaultSize="0" autoFill="0" autoLine="0" autoPict="0">
                <anchor moveWithCells="1">
                  <from>
                    <xdr:col>6</xdr:col>
                    <xdr:colOff>352425</xdr:colOff>
                    <xdr:row>27</xdr:row>
                    <xdr:rowOff>19050</xdr:rowOff>
                  </from>
                  <to>
                    <xdr:col>7</xdr:col>
                    <xdr:colOff>276225</xdr:colOff>
                    <xdr:row>28</xdr:row>
                    <xdr:rowOff>9525</xdr:rowOff>
                  </to>
                </anchor>
              </controlPr>
            </control>
          </mc:Choice>
        </mc:AlternateContent>
        <mc:AlternateContent xmlns:mc="http://schemas.openxmlformats.org/markup-compatibility/2006">
          <mc:Choice Requires="x14">
            <control shapeId="53258" r:id="rId13" name="Check Box 10">
              <controlPr defaultSize="0" autoFill="0" autoLine="0" autoPict="0">
                <anchor moveWithCells="1">
                  <from>
                    <xdr:col>6</xdr:col>
                    <xdr:colOff>66675</xdr:colOff>
                    <xdr:row>33</xdr:row>
                    <xdr:rowOff>0</xdr:rowOff>
                  </from>
                  <to>
                    <xdr:col>6</xdr:col>
                    <xdr:colOff>371475</xdr:colOff>
                    <xdr:row>34</xdr:row>
                    <xdr:rowOff>0</xdr:rowOff>
                  </to>
                </anchor>
              </controlPr>
            </control>
          </mc:Choice>
        </mc:AlternateContent>
        <mc:AlternateContent xmlns:mc="http://schemas.openxmlformats.org/markup-compatibility/2006">
          <mc:Choice Requires="x14">
            <control shapeId="53259" r:id="rId14" name="Check Box 11">
              <controlPr defaultSize="0" autoFill="0" autoLine="0" autoPict="0">
                <anchor moveWithCells="1">
                  <from>
                    <xdr:col>9</xdr:col>
                    <xdr:colOff>66675</xdr:colOff>
                    <xdr:row>33</xdr:row>
                    <xdr:rowOff>0</xdr:rowOff>
                  </from>
                  <to>
                    <xdr:col>9</xdr:col>
                    <xdr:colOff>371475</xdr:colOff>
                    <xdr:row>34</xdr:row>
                    <xdr:rowOff>0</xdr:rowOff>
                  </to>
                </anchor>
              </controlPr>
            </control>
          </mc:Choice>
        </mc:AlternateContent>
        <mc:AlternateContent xmlns:mc="http://schemas.openxmlformats.org/markup-compatibility/2006">
          <mc:Choice Requires="x14">
            <control shapeId="53260" r:id="rId15" name="Check Box 12">
              <controlPr defaultSize="0" autoFill="0" autoLine="0" autoPict="0">
                <anchor moveWithCells="1">
                  <from>
                    <xdr:col>6</xdr:col>
                    <xdr:colOff>66675</xdr:colOff>
                    <xdr:row>35</xdr:row>
                    <xdr:rowOff>0</xdr:rowOff>
                  </from>
                  <to>
                    <xdr:col>6</xdr:col>
                    <xdr:colOff>371475</xdr:colOff>
                    <xdr:row>36</xdr:row>
                    <xdr:rowOff>0</xdr:rowOff>
                  </to>
                </anchor>
              </controlPr>
            </control>
          </mc:Choice>
        </mc:AlternateContent>
        <mc:AlternateContent xmlns:mc="http://schemas.openxmlformats.org/markup-compatibility/2006">
          <mc:Choice Requires="x14">
            <control shapeId="53261" r:id="rId16" name="Check Box 13">
              <controlPr defaultSize="0" autoFill="0" autoLine="0" autoPict="0">
                <anchor moveWithCells="1">
                  <from>
                    <xdr:col>10</xdr:col>
                    <xdr:colOff>66675</xdr:colOff>
                    <xdr:row>35</xdr:row>
                    <xdr:rowOff>0</xdr:rowOff>
                  </from>
                  <to>
                    <xdr:col>10</xdr:col>
                    <xdr:colOff>371475</xdr:colOff>
                    <xdr:row>36</xdr:row>
                    <xdr:rowOff>0</xdr:rowOff>
                  </to>
                </anchor>
              </controlPr>
            </control>
          </mc:Choice>
        </mc:AlternateContent>
        <mc:AlternateContent xmlns:mc="http://schemas.openxmlformats.org/markup-compatibility/2006">
          <mc:Choice Requires="x14">
            <control shapeId="53262" r:id="rId17" name="Check Box 14">
              <controlPr defaultSize="0" autoFill="0" autoLine="0" autoPict="0">
                <anchor moveWithCells="1">
                  <from>
                    <xdr:col>6</xdr:col>
                    <xdr:colOff>66675</xdr:colOff>
                    <xdr:row>37</xdr:row>
                    <xdr:rowOff>0</xdr:rowOff>
                  </from>
                  <to>
                    <xdr:col>6</xdr:col>
                    <xdr:colOff>371475</xdr:colOff>
                    <xdr:row>38</xdr:row>
                    <xdr:rowOff>0</xdr:rowOff>
                  </to>
                </anchor>
              </controlPr>
            </control>
          </mc:Choice>
        </mc:AlternateContent>
        <mc:AlternateContent xmlns:mc="http://schemas.openxmlformats.org/markup-compatibility/2006">
          <mc:Choice Requires="x14">
            <control shapeId="53263" r:id="rId18" name="Check Box 15">
              <controlPr defaultSize="0" autoFill="0" autoLine="0" autoPict="0">
                <anchor moveWithCells="1">
                  <from>
                    <xdr:col>6</xdr:col>
                    <xdr:colOff>66675</xdr:colOff>
                    <xdr:row>38</xdr:row>
                    <xdr:rowOff>0</xdr:rowOff>
                  </from>
                  <to>
                    <xdr:col>6</xdr:col>
                    <xdr:colOff>371475</xdr:colOff>
                    <xdr:row>39</xdr:row>
                    <xdr:rowOff>0</xdr:rowOff>
                  </to>
                </anchor>
              </controlPr>
            </control>
          </mc:Choice>
        </mc:AlternateContent>
        <mc:AlternateContent xmlns:mc="http://schemas.openxmlformats.org/markup-compatibility/2006">
          <mc:Choice Requires="x14">
            <control shapeId="53264" r:id="rId19" name="Check Box 16">
              <controlPr defaultSize="0" autoFill="0" autoLine="0" autoPict="0">
                <anchor moveWithCells="1">
                  <from>
                    <xdr:col>6</xdr:col>
                    <xdr:colOff>66675</xdr:colOff>
                    <xdr:row>40</xdr:row>
                    <xdr:rowOff>0</xdr:rowOff>
                  </from>
                  <to>
                    <xdr:col>6</xdr:col>
                    <xdr:colOff>371475</xdr:colOff>
                    <xdr:row>41</xdr:row>
                    <xdr:rowOff>0</xdr:rowOff>
                  </to>
                </anchor>
              </controlPr>
            </control>
          </mc:Choice>
        </mc:AlternateContent>
        <mc:AlternateContent xmlns:mc="http://schemas.openxmlformats.org/markup-compatibility/2006">
          <mc:Choice Requires="x14">
            <control shapeId="53265" r:id="rId20" name="Check Box 17">
              <controlPr defaultSize="0" autoFill="0" autoLine="0" autoPict="0">
                <anchor moveWithCells="1">
                  <from>
                    <xdr:col>6</xdr:col>
                    <xdr:colOff>66675</xdr:colOff>
                    <xdr:row>41</xdr:row>
                    <xdr:rowOff>0</xdr:rowOff>
                  </from>
                  <to>
                    <xdr:col>6</xdr:col>
                    <xdr:colOff>371475</xdr:colOff>
                    <xdr:row>42</xdr:row>
                    <xdr:rowOff>0</xdr:rowOff>
                  </to>
                </anchor>
              </controlPr>
            </control>
          </mc:Choice>
        </mc:AlternateContent>
        <mc:AlternateContent xmlns:mc="http://schemas.openxmlformats.org/markup-compatibility/2006">
          <mc:Choice Requires="x14">
            <control shapeId="53266" r:id="rId21" name="Check Box 18">
              <controlPr defaultSize="0" autoFill="0" autoLine="0" autoPict="0">
                <anchor moveWithCells="1">
                  <from>
                    <xdr:col>6</xdr:col>
                    <xdr:colOff>66675</xdr:colOff>
                    <xdr:row>42</xdr:row>
                    <xdr:rowOff>0</xdr:rowOff>
                  </from>
                  <to>
                    <xdr:col>6</xdr:col>
                    <xdr:colOff>371475</xdr:colOff>
                    <xdr:row>43</xdr:row>
                    <xdr:rowOff>0</xdr:rowOff>
                  </to>
                </anchor>
              </controlPr>
            </control>
          </mc:Choice>
        </mc:AlternateContent>
        <mc:AlternateContent xmlns:mc="http://schemas.openxmlformats.org/markup-compatibility/2006">
          <mc:Choice Requires="x14">
            <control shapeId="53267" r:id="rId22" name="Check Box 19">
              <controlPr defaultSize="0" autoFill="0" autoLine="0" autoPict="0">
                <anchor moveWithCells="1">
                  <from>
                    <xdr:col>5</xdr:col>
                    <xdr:colOff>66675</xdr:colOff>
                    <xdr:row>53</xdr:row>
                    <xdr:rowOff>0</xdr:rowOff>
                  </from>
                  <to>
                    <xdr:col>5</xdr:col>
                    <xdr:colOff>295275</xdr:colOff>
                    <xdr:row>53</xdr:row>
                    <xdr:rowOff>180975</xdr:rowOff>
                  </to>
                </anchor>
              </controlPr>
            </control>
          </mc:Choice>
        </mc:AlternateContent>
        <mc:AlternateContent xmlns:mc="http://schemas.openxmlformats.org/markup-compatibility/2006">
          <mc:Choice Requires="x14">
            <control shapeId="53268" r:id="rId23" name="Check Box 20">
              <controlPr defaultSize="0" autoFill="0" autoLine="0" autoPict="0">
                <anchor moveWithCells="1">
                  <from>
                    <xdr:col>8</xdr:col>
                    <xdr:colOff>352425</xdr:colOff>
                    <xdr:row>53</xdr:row>
                    <xdr:rowOff>0</xdr:rowOff>
                  </from>
                  <to>
                    <xdr:col>8</xdr:col>
                    <xdr:colOff>581025</xdr:colOff>
                    <xdr:row>53</xdr:row>
                    <xdr:rowOff>180975</xdr:rowOff>
                  </to>
                </anchor>
              </controlPr>
            </control>
          </mc:Choice>
        </mc:AlternateContent>
        <mc:AlternateContent xmlns:mc="http://schemas.openxmlformats.org/markup-compatibility/2006">
          <mc:Choice Requires="x14">
            <control shapeId="53269" r:id="rId24" name="Check Box 21">
              <controlPr defaultSize="0" autoFill="0" autoLine="0" autoPict="0">
                <anchor moveWithCells="1">
                  <from>
                    <xdr:col>5</xdr:col>
                    <xdr:colOff>66675</xdr:colOff>
                    <xdr:row>55</xdr:row>
                    <xdr:rowOff>0</xdr:rowOff>
                  </from>
                  <to>
                    <xdr:col>5</xdr:col>
                    <xdr:colOff>295275</xdr:colOff>
                    <xdr:row>55</xdr:row>
                    <xdr:rowOff>180975</xdr:rowOff>
                  </to>
                </anchor>
              </controlPr>
            </control>
          </mc:Choice>
        </mc:AlternateContent>
        <mc:AlternateContent xmlns:mc="http://schemas.openxmlformats.org/markup-compatibility/2006">
          <mc:Choice Requires="x14">
            <control shapeId="53270" r:id="rId25" name="Check Box 22">
              <controlPr defaultSize="0" autoFill="0" autoLine="0" autoPict="0">
                <anchor moveWithCells="1">
                  <from>
                    <xdr:col>9</xdr:col>
                    <xdr:colOff>66675</xdr:colOff>
                    <xdr:row>55</xdr:row>
                    <xdr:rowOff>0</xdr:rowOff>
                  </from>
                  <to>
                    <xdr:col>9</xdr:col>
                    <xdr:colOff>295275</xdr:colOff>
                    <xdr:row>55</xdr:row>
                    <xdr:rowOff>180975</xdr:rowOff>
                  </to>
                </anchor>
              </controlPr>
            </control>
          </mc:Choice>
        </mc:AlternateContent>
        <mc:AlternateContent xmlns:mc="http://schemas.openxmlformats.org/markup-compatibility/2006">
          <mc:Choice Requires="x14">
            <control shapeId="53271" r:id="rId26" name="Check Box 23">
              <controlPr defaultSize="0" autoFill="0" autoLine="0" autoPict="0">
                <anchor moveWithCells="1">
                  <from>
                    <xdr:col>5</xdr:col>
                    <xdr:colOff>66675</xdr:colOff>
                    <xdr:row>57</xdr:row>
                    <xdr:rowOff>0</xdr:rowOff>
                  </from>
                  <to>
                    <xdr:col>5</xdr:col>
                    <xdr:colOff>295275</xdr:colOff>
                    <xdr:row>57</xdr:row>
                    <xdr:rowOff>180975</xdr:rowOff>
                  </to>
                </anchor>
              </controlPr>
            </control>
          </mc:Choice>
        </mc:AlternateContent>
        <mc:AlternateContent xmlns:mc="http://schemas.openxmlformats.org/markup-compatibility/2006">
          <mc:Choice Requires="x14">
            <control shapeId="53272" r:id="rId27" name="Check Box 24">
              <controlPr defaultSize="0" autoFill="0" autoLine="0" autoPict="0">
                <anchor moveWithCells="1">
                  <from>
                    <xdr:col>9</xdr:col>
                    <xdr:colOff>66675</xdr:colOff>
                    <xdr:row>57</xdr:row>
                    <xdr:rowOff>0</xdr:rowOff>
                  </from>
                  <to>
                    <xdr:col>9</xdr:col>
                    <xdr:colOff>295275</xdr:colOff>
                    <xdr:row>57</xdr:row>
                    <xdr:rowOff>180975</xdr:rowOff>
                  </to>
                </anchor>
              </controlPr>
            </control>
          </mc:Choice>
        </mc:AlternateContent>
        <mc:AlternateContent xmlns:mc="http://schemas.openxmlformats.org/markup-compatibility/2006">
          <mc:Choice Requires="x14">
            <control shapeId="53273" r:id="rId28" name="Check Box 25">
              <controlPr defaultSize="0" autoFill="0" autoLine="0" autoPict="0">
                <anchor moveWithCells="1">
                  <from>
                    <xdr:col>5</xdr:col>
                    <xdr:colOff>66675</xdr:colOff>
                    <xdr:row>59</xdr:row>
                    <xdr:rowOff>0</xdr:rowOff>
                  </from>
                  <to>
                    <xdr:col>5</xdr:col>
                    <xdr:colOff>295275</xdr:colOff>
                    <xdr:row>59</xdr:row>
                    <xdr:rowOff>180975</xdr:rowOff>
                  </to>
                </anchor>
              </controlPr>
            </control>
          </mc:Choice>
        </mc:AlternateContent>
        <mc:AlternateContent xmlns:mc="http://schemas.openxmlformats.org/markup-compatibility/2006">
          <mc:Choice Requires="x14">
            <control shapeId="53274" r:id="rId29" name="Check Box 26">
              <controlPr defaultSize="0" autoFill="0" autoLine="0" autoPict="0">
                <anchor moveWithCells="1">
                  <from>
                    <xdr:col>5</xdr:col>
                    <xdr:colOff>66675</xdr:colOff>
                    <xdr:row>59</xdr:row>
                    <xdr:rowOff>0</xdr:rowOff>
                  </from>
                  <to>
                    <xdr:col>5</xdr:col>
                    <xdr:colOff>295275</xdr:colOff>
                    <xdr:row>59</xdr:row>
                    <xdr:rowOff>180975</xdr:rowOff>
                  </to>
                </anchor>
              </controlPr>
            </control>
          </mc:Choice>
        </mc:AlternateContent>
        <mc:AlternateContent xmlns:mc="http://schemas.openxmlformats.org/markup-compatibility/2006">
          <mc:Choice Requires="x14">
            <control shapeId="53275" r:id="rId30" name="Check Box 27">
              <controlPr defaultSize="0" autoFill="0" autoLine="0" autoPict="0">
                <anchor moveWithCells="1">
                  <from>
                    <xdr:col>5</xdr:col>
                    <xdr:colOff>66675</xdr:colOff>
                    <xdr:row>59</xdr:row>
                    <xdr:rowOff>0</xdr:rowOff>
                  </from>
                  <to>
                    <xdr:col>5</xdr:col>
                    <xdr:colOff>295275</xdr:colOff>
                    <xdr:row>59</xdr:row>
                    <xdr:rowOff>180975</xdr:rowOff>
                  </to>
                </anchor>
              </controlPr>
            </control>
          </mc:Choice>
        </mc:AlternateContent>
        <mc:AlternateContent xmlns:mc="http://schemas.openxmlformats.org/markup-compatibility/2006">
          <mc:Choice Requires="x14">
            <control shapeId="53276" r:id="rId31" name="Check Box 28">
              <controlPr defaultSize="0" autoFill="0" autoLine="0" autoPict="0">
                <anchor moveWithCells="1">
                  <from>
                    <xdr:col>5</xdr:col>
                    <xdr:colOff>66675</xdr:colOff>
                    <xdr:row>59</xdr:row>
                    <xdr:rowOff>0</xdr:rowOff>
                  </from>
                  <to>
                    <xdr:col>5</xdr:col>
                    <xdr:colOff>295275</xdr:colOff>
                    <xdr:row>59</xdr:row>
                    <xdr:rowOff>180975</xdr:rowOff>
                  </to>
                </anchor>
              </controlPr>
            </control>
          </mc:Choice>
        </mc:AlternateContent>
        <mc:AlternateContent xmlns:mc="http://schemas.openxmlformats.org/markup-compatibility/2006">
          <mc:Choice Requires="x14">
            <control shapeId="53277" r:id="rId32" name="Check Box 29">
              <controlPr defaultSize="0" autoFill="0" autoLine="0" autoPict="0">
                <anchor moveWithCells="1">
                  <from>
                    <xdr:col>5</xdr:col>
                    <xdr:colOff>66675</xdr:colOff>
                    <xdr:row>60</xdr:row>
                    <xdr:rowOff>0</xdr:rowOff>
                  </from>
                  <to>
                    <xdr:col>5</xdr:col>
                    <xdr:colOff>295275</xdr:colOff>
                    <xdr:row>60</xdr:row>
                    <xdr:rowOff>180975</xdr:rowOff>
                  </to>
                </anchor>
              </controlPr>
            </control>
          </mc:Choice>
        </mc:AlternateContent>
        <mc:AlternateContent xmlns:mc="http://schemas.openxmlformats.org/markup-compatibility/2006">
          <mc:Choice Requires="x14">
            <control shapeId="53278" r:id="rId33" name="Check Box 30">
              <controlPr defaultSize="0" autoFill="0" autoLine="0" autoPict="0">
                <anchor moveWithCells="1">
                  <from>
                    <xdr:col>5</xdr:col>
                    <xdr:colOff>66675</xdr:colOff>
                    <xdr:row>61</xdr:row>
                    <xdr:rowOff>0</xdr:rowOff>
                  </from>
                  <to>
                    <xdr:col>5</xdr:col>
                    <xdr:colOff>295275</xdr:colOff>
                    <xdr:row>61</xdr:row>
                    <xdr:rowOff>180975</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173"/>
  <sheetViews>
    <sheetView topLeftCell="A80" workbookViewId="0">
      <selection activeCell="T129" sqref="T129"/>
    </sheetView>
  </sheetViews>
  <sheetFormatPr defaultRowHeight="15" x14ac:dyDescent="0.25"/>
  <cols>
    <col min="1" max="1" width="1.7109375" style="4" customWidth="1"/>
    <col min="2" max="3" width="5.7109375" style="4" customWidth="1"/>
    <col min="4" max="4" width="9.140625" style="4"/>
    <col min="5" max="5" width="5.7109375" style="4" customWidth="1"/>
    <col min="6" max="6" width="6" style="4" customWidth="1"/>
    <col min="7" max="8" width="5.7109375" style="4" customWidth="1"/>
    <col min="9" max="10" width="9.140625" style="4"/>
    <col min="11" max="11" width="7" style="4" customWidth="1"/>
    <col min="12" max="13" width="5.7109375" style="4" customWidth="1"/>
    <col min="14" max="14" width="9.140625" style="4"/>
    <col min="15" max="15" width="5.7109375" style="4" customWidth="1"/>
    <col min="16" max="16384" width="9.140625" style="4"/>
  </cols>
  <sheetData>
    <row r="1" spans="2:14" ht="4.5" customHeight="1" x14ac:dyDescent="0.25"/>
    <row r="2" spans="2:14" ht="21" customHeight="1" x14ac:dyDescent="0.25">
      <c r="B2" s="429" t="s">
        <v>14</v>
      </c>
      <c r="C2" s="429"/>
      <c r="D2" s="429"/>
      <c r="E2" s="429"/>
      <c r="F2" s="429"/>
      <c r="G2" s="429"/>
      <c r="H2" s="429"/>
      <c r="I2" s="429"/>
      <c r="J2" s="429"/>
      <c r="K2" s="429"/>
      <c r="L2" s="429"/>
      <c r="M2" s="429"/>
      <c r="N2" s="429"/>
    </row>
    <row r="3" spans="2:14" ht="18.75" customHeight="1" x14ac:dyDescent="0.25">
      <c r="B3" s="558" t="s">
        <v>446</v>
      </c>
      <c r="C3" s="558"/>
      <c r="D3" s="558"/>
      <c r="E3" s="558"/>
      <c r="F3" s="558"/>
      <c r="G3" s="558"/>
      <c r="H3" s="558"/>
      <c r="I3" s="558"/>
      <c r="J3" s="558"/>
      <c r="K3" s="558"/>
      <c r="L3" s="558"/>
      <c r="M3" s="558"/>
      <c r="N3" s="558"/>
    </row>
    <row r="4" spans="2:14" ht="15" customHeight="1" x14ac:dyDescent="0.25">
      <c r="B4" s="431" t="s">
        <v>447</v>
      </c>
      <c r="C4" s="432"/>
      <c r="D4" s="432"/>
      <c r="E4" s="432"/>
      <c r="F4" s="432"/>
      <c r="G4" s="432"/>
      <c r="H4" s="432"/>
      <c r="I4" s="432"/>
      <c r="J4" s="432"/>
      <c r="K4" s="432"/>
      <c r="L4" s="432"/>
      <c r="M4" s="432"/>
      <c r="N4" s="433"/>
    </row>
    <row r="5" spans="2:14" x14ac:dyDescent="0.25">
      <c r="B5" s="434" t="s">
        <v>183</v>
      </c>
      <c r="C5" s="434"/>
      <c r="D5" s="434"/>
      <c r="E5" s="434"/>
      <c r="F5" s="434"/>
      <c r="G5" s="434"/>
      <c r="H5" s="434"/>
      <c r="I5" s="434"/>
      <c r="J5" s="434"/>
      <c r="K5" s="434"/>
      <c r="L5" s="434"/>
      <c r="M5" s="434"/>
      <c r="N5" s="434"/>
    </row>
    <row r="6" spans="2:14" x14ac:dyDescent="0.25">
      <c r="B6" s="434" t="s">
        <v>448</v>
      </c>
      <c r="C6" s="434"/>
      <c r="D6" s="434"/>
      <c r="E6" s="434"/>
      <c r="F6" s="434"/>
      <c r="G6" s="434"/>
      <c r="H6" s="434"/>
      <c r="I6" s="434"/>
      <c r="J6" s="434"/>
      <c r="K6" s="434"/>
      <c r="L6" s="434"/>
      <c r="M6" s="434"/>
      <c r="N6" s="434"/>
    </row>
    <row r="7" spans="2:14" ht="4.5" customHeight="1" x14ac:dyDescent="0.25">
      <c r="B7" s="16"/>
      <c r="C7" s="16"/>
      <c r="D7" s="16"/>
      <c r="E7" s="16"/>
      <c r="F7" s="16"/>
      <c r="G7" s="16"/>
      <c r="H7" s="16"/>
      <c r="I7" s="16"/>
      <c r="J7" s="16"/>
      <c r="K7" s="16"/>
      <c r="L7" s="16"/>
      <c r="M7" s="16"/>
      <c r="N7" s="16"/>
    </row>
    <row r="8" spans="2:14" ht="15.75" customHeight="1" x14ac:dyDescent="0.25">
      <c r="B8" s="72" t="s">
        <v>55</v>
      </c>
      <c r="C8" s="73"/>
      <c r="D8" s="73"/>
      <c r="E8" s="73"/>
      <c r="F8" s="73"/>
      <c r="G8" s="16"/>
      <c r="H8" s="16"/>
      <c r="I8" s="72" t="s">
        <v>60</v>
      </c>
      <c r="J8" s="73"/>
      <c r="K8" s="73"/>
      <c r="L8" s="73"/>
      <c r="M8" s="73"/>
      <c r="N8" s="16"/>
    </row>
    <row r="9" spans="2:14" s="17" customFormat="1" ht="12.75" x14ac:dyDescent="0.25">
      <c r="B9" s="151"/>
      <c r="C9" s="17" t="s">
        <v>56</v>
      </c>
      <c r="E9" s="151"/>
      <c r="F9" s="17" t="s">
        <v>57</v>
      </c>
      <c r="I9" s="151"/>
      <c r="J9" s="17" t="s">
        <v>12</v>
      </c>
      <c r="L9" s="151"/>
      <c r="M9" s="17" t="s">
        <v>13</v>
      </c>
    </row>
    <row r="10" spans="2:14" x14ac:dyDescent="0.25">
      <c r="B10" s="151"/>
      <c r="C10" s="17" t="s">
        <v>181</v>
      </c>
      <c r="I10" s="151"/>
      <c r="J10" s="17" t="s">
        <v>58</v>
      </c>
      <c r="K10" s="17"/>
      <c r="L10" s="151"/>
      <c r="M10" s="17" t="s">
        <v>59</v>
      </c>
      <c r="N10" s="17"/>
    </row>
    <row r="11" spans="2:14" ht="4.5" customHeight="1" x14ac:dyDescent="0.25"/>
    <row r="12" spans="2:14" ht="15.75" x14ac:dyDescent="0.25">
      <c r="B12" s="72" t="s">
        <v>61</v>
      </c>
      <c r="C12" s="73"/>
      <c r="D12" s="73"/>
      <c r="E12" s="71"/>
      <c r="F12" s="71"/>
    </row>
    <row r="13" spans="2:14" x14ac:dyDescent="0.25">
      <c r="B13" s="9" t="s">
        <v>62</v>
      </c>
    </row>
    <row r="14" spans="2:14" x14ac:dyDescent="0.25">
      <c r="B14" s="4" t="s">
        <v>63</v>
      </c>
    </row>
    <row r="15" spans="2:14" ht="2.25" customHeight="1" x14ac:dyDescent="0.25"/>
    <row r="16" spans="2:14" x14ac:dyDescent="0.25">
      <c r="B16" s="435" t="s">
        <v>64</v>
      </c>
      <c r="C16" s="435"/>
      <c r="D16" s="435"/>
      <c r="E16" s="435"/>
      <c r="F16" s="435"/>
      <c r="G16" s="435"/>
      <c r="H16" s="435"/>
      <c r="I16" s="435"/>
      <c r="J16" s="435"/>
      <c r="K16" s="435"/>
      <c r="L16" s="435"/>
      <c r="M16" s="435"/>
      <c r="N16" s="435"/>
    </row>
    <row r="17" spans="2:14" x14ac:dyDescent="0.25">
      <c r="B17" s="439" t="s">
        <v>65</v>
      </c>
      <c r="C17" s="440"/>
      <c r="D17" s="441"/>
      <c r="E17" s="439" t="s">
        <v>67</v>
      </c>
      <c r="F17" s="440"/>
      <c r="G17" s="440"/>
      <c r="H17" s="441"/>
      <c r="I17" s="436" t="s">
        <v>68</v>
      </c>
      <c r="J17" s="437"/>
      <c r="K17" s="438"/>
      <c r="L17" s="436" t="s">
        <v>69</v>
      </c>
      <c r="M17" s="437"/>
      <c r="N17" s="438"/>
    </row>
    <row r="18" spans="2:14" x14ac:dyDescent="0.25">
      <c r="B18" s="397" t="s">
        <v>66</v>
      </c>
      <c r="C18" s="398"/>
      <c r="D18" s="399"/>
      <c r="E18" s="400"/>
      <c r="F18" s="401"/>
      <c r="G18" s="401"/>
      <c r="H18" s="402"/>
      <c r="I18" s="379"/>
      <c r="J18" s="380"/>
      <c r="K18" s="381"/>
      <c r="L18" s="379" t="s">
        <v>5</v>
      </c>
      <c r="M18" s="380"/>
      <c r="N18" s="381"/>
    </row>
    <row r="19" spans="2:14" x14ac:dyDescent="0.25">
      <c r="B19" s="397" t="s">
        <v>275</v>
      </c>
      <c r="C19" s="398"/>
      <c r="D19" s="399"/>
      <c r="E19" s="400" t="s">
        <v>465</v>
      </c>
      <c r="F19" s="401"/>
      <c r="G19" s="401"/>
      <c r="H19" s="402"/>
      <c r="I19" s="379" t="s">
        <v>466</v>
      </c>
      <c r="J19" s="380"/>
      <c r="K19" s="381"/>
      <c r="L19" s="379" t="s">
        <v>5</v>
      </c>
      <c r="M19" s="380"/>
      <c r="N19" s="381"/>
    </row>
    <row r="20" spans="2:14" x14ac:dyDescent="0.25">
      <c r="B20" s="397" t="s">
        <v>70</v>
      </c>
      <c r="C20" s="398"/>
      <c r="D20" s="399"/>
      <c r="E20" s="400" t="s">
        <v>449</v>
      </c>
      <c r="F20" s="401"/>
      <c r="G20" s="401"/>
      <c r="H20" s="402"/>
      <c r="I20" s="379" t="s">
        <v>450</v>
      </c>
      <c r="J20" s="380"/>
      <c r="K20" s="381"/>
      <c r="L20" s="379" t="s">
        <v>184</v>
      </c>
      <c r="M20" s="380"/>
      <c r="N20" s="381"/>
    </row>
    <row r="21" spans="2:14" x14ac:dyDescent="0.25">
      <c r="B21" s="397" t="s">
        <v>424</v>
      </c>
      <c r="C21" s="398"/>
      <c r="D21" s="399"/>
      <c r="E21" s="400" t="s">
        <v>451</v>
      </c>
      <c r="F21" s="401"/>
      <c r="G21" s="401"/>
      <c r="H21" s="402"/>
      <c r="I21" s="379" t="s">
        <v>351</v>
      </c>
      <c r="J21" s="380"/>
      <c r="K21" s="381"/>
      <c r="L21" s="379" t="s">
        <v>184</v>
      </c>
      <c r="M21" s="380"/>
      <c r="N21" s="381"/>
    </row>
    <row r="22" spans="2:14" ht="6.75" customHeight="1" thickBot="1" x14ac:dyDescent="0.3">
      <c r="B22" s="74"/>
      <c r="C22" s="74"/>
      <c r="D22" s="74"/>
      <c r="E22" s="75"/>
      <c r="F22" s="75"/>
      <c r="G22" s="75"/>
      <c r="H22" s="75"/>
      <c r="I22" s="74"/>
      <c r="J22" s="74"/>
      <c r="K22" s="74"/>
      <c r="L22" s="74"/>
      <c r="M22" s="74"/>
      <c r="N22" s="74"/>
    </row>
    <row r="23" spans="2:14" x14ac:dyDescent="0.25">
      <c r="B23" s="85" t="s">
        <v>71</v>
      </c>
      <c r="C23" s="86"/>
      <c r="D23" s="87"/>
      <c r="E23" s="87"/>
      <c r="F23" s="87"/>
      <c r="G23" s="87"/>
      <c r="H23" s="87"/>
      <c r="I23" s="87"/>
      <c r="J23" s="87"/>
      <c r="K23" s="87"/>
      <c r="L23" s="87"/>
      <c r="M23" s="87"/>
      <c r="N23" s="88"/>
    </row>
    <row r="24" spans="2:14" x14ac:dyDescent="0.25">
      <c r="B24" s="89" t="s">
        <v>72</v>
      </c>
      <c r="C24" s="76"/>
      <c r="D24" s="76"/>
      <c r="E24" s="76"/>
      <c r="F24" s="76"/>
      <c r="G24" s="76"/>
      <c r="H24" s="76"/>
      <c r="I24" s="76"/>
      <c r="J24" s="76"/>
      <c r="K24" s="76"/>
      <c r="L24" s="66"/>
      <c r="M24" s="66"/>
      <c r="N24" s="90"/>
    </row>
    <row r="25" spans="2:14" ht="6" customHeight="1" thickBot="1" x14ac:dyDescent="0.3">
      <c r="B25" s="91"/>
      <c r="C25" s="92"/>
      <c r="D25" s="92"/>
      <c r="E25" s="92"/>
      <c r="F25" s="92"/>
      <c r="G25" s="92"/>
      <c r="H25" s="92"/>
      <c r="I25" s="92"/>
      <c r="J25" s="92"/>
      <c r="K25" s="92"/>
      <c r="L25" s="92"/>
      <c r="M25" s="92"/>
      <c r="N25" s="93"/>
    </row>
    <row r="26" spans="2:14" ht="3" customHeight="1" x14ac:dyDescent="0.25"/>
    <row r="27" spans="2:14" x14ac:dyDescent="0.25">
      <c r="B27" s="4" t="s">
        <v>74</v>
      </c>
    </row>
    <row r="28" spans="2:14" ht="15.75" thickBot="1" x14ac:dyDescent="0.3">
      <c r="B28" s="4" t="s">
        <v>75</v>
      </c>
      <c r="E28" s="151"/>
      <c r="F28" s="4" t="s">
        <v>76</v>
      </c>
    </row>
    <row r="29" spans="2:14" x14ac:dyDescent="0.25">
      <c r="B29" s="85" t="s">
        <v>71</v>
      </c>
      <c r="C29" s="86"/>
      <c r="D29" s="87"/>
      <c r="E29" s="87"/>
      <c r="F29" s="87"/>
      <c r="G29" s="87"/>
      <c r="H29" s="87"/>
      <c r="I29" s="87"/>
      <c r="J29" s="87"/>
      <c r="K29" s="87"/>
      <c r="L29" s="87"/>
      <c r="M29" s="87"/>
      <c r="N29" s="88"/>
    </row>
    <row r="30" spans="2:14" x14ac:dyDescent="0.25">
      <c r="B30" s="89" t="s">
        <v>185</v>
      </c>
      <c r="C30" s="76"/>
      <c r="D30" s="76"/>
      <c r="E30" s="76"/>
      <c r="F30" s="76"/>
      <c r="G30" s="76"/>
      <c r="H30" s="76"/>
      <c r="I30" s="76"/>
      <c r="J30" s="76"/>
      <c r="K30" s="76"/>
      <c r="L30" s="66"/>
      <c r="M30" s="66"/>
      <c r="N30" s="90"/>
    </row>
    <row r="31" spans="2:14" ht="5.25" customHeight="1" thickBot="1" x14ac:dyDescent="0.3">
      <c r="B31" s="91"/>
      <c r="C31" s="92"/>
      <c r="D31" s="92"/>
      <c r="E31" s="92"/>
      <c r="F31" s="92"/>
      <c r="G31" s="92"/>
      <c r="H31" s="92"/>
      <c r="I31" s="92"/>
      <c r="J31" s="92"/>
      <c r="K31" s="92"/>
      <c r="L31" s="92"/>
      <c r="M31" s="92"/>
      <c r="N31" s="93"/>
    </row>
    <row r="32" spans="2:14" ht="4.5" customHeight="1" x14ac:dyDescent="0.25"/>
    <row r="33" spans="2:14" ht="16.5" thickBot="1" x14ac:dyDescent="0.3">
      <c r="B33" s="72" t="s">
        <v>73</v>
      </c>
      <c r="C33" s="73"/>
      <c r="D33" s="73"/>
      <c r="E33" s="77"/>
    </row>
    <row r="34" spans="2:14" x14ac:dyDescent="0.25">
      <c r="B34" s="80" t="s">
        <v>77</v>
      </c>
      <c r="C34" s="55"/>
      <c r="D34" s="55"/>
      <c r="E34" s="55"/>
      <c r="F34" s="55"/>
      <c r="G34" s="152"/>
      <c r="H34" s="155" t="s">
        <v>82</v>
      </c>
      <c r="I34" s="55"/>
      <c r="J34" s="152"/>
      <c r="K34" s="155" t="s">
        <v>83</v>
      </c>
      <c r="L34" s="55"/>
      <c r="M34" s="55"/>
      <c r="N34" s="95"/>
    </row>
    <row r="35" spans="2:14" ht="5.0999999999999996" customHeight="1" x14ac:dyDescent="0.25">
      <c r="B35" s="83"/>
      <c r="C35" s="77"/>
      <c r="D35" s="77"/>
      <c r="E35" s="77"/>
      <c r="F35" s="77"/>
      <c r="G35" s="78"/>
      <c r="H35" s="79"/>
      <c r="I35" s="77"/>
      <c r="J35" s="78"/>
      <c r="K35" s="79"/>
      <c r="L35" s="77"/>
      <c r="M35" s="77"/>
      <c r="N35" s="84"/>
    </row>
    <row r="36" spans="2:14" x14ac:dyDescent="0.25">
      <c r="B36" s="81" t="s">
        <v>78</v>
      </c>
      <c r="G36" s="151"/>
      <c r="H36" s="4" t="s">
        <v>84</v>
      </c>
      <c r="K36" s="151"/>
      <c r="L36" s="4" t="s">
        <v>85</v>
      </c>
      <c r="N36" s="82"/>
    </row>
    <row r="37" spans="2:14" ht="5.0999999999999996" customHeight="1" x14ac:dyDescent="0.25">
      <c r="B37" s="83"/>
      <c r="C37" s="77"/>
      <c r="D37" s="77"/>
      <c r="E37" s="77"/>
      <c r="F37" s="77"/>
      <c r="G37" s="78"/>
      <c r="H37" s="79"/>
      <c r="I37" s="77"/>
      <c r="J37" s="78"/>
      <c r="K37" s="79"/>
      <c r="L37" s="77"/>
      <c r="M37" s="77"/>
      <c r="N37" s="84"/>
    </row>
    <row r="38" spans="2:14" x14ac:dyDescent="0.25">
      <c r="B38" s="81" t="s">
        <v>79</v>
      </c>
      <c r="G38" s="151"/>
      <c r="H38" s="4" t="s">
        <v>86</v>
      </c>
      <c r="N38" s="82"/>
    </row>
    <row r="39" spans="2:14" x14ac:dyDescent="0.25">
      <c r="B39" s="81"/>
      <c r="G39" s="151"/>
      <c r="H39" s="4" t="s">
        <v>87</v>
      </c>
      <c r="N39" s="82"/>
    </row>
    <row r="40" spans="2:14" ht="5.0999999999999996" customHeight="1" x14ac:dyDescent="0.25">
      <c r="B40" s="83"/>
      <c r="C40" s="77"/>
      <c r="D40" s="77"/>
      <c r="E40" s="77"/>
      <c r="F40" s="77"/>
      <c r="G40" s="78"/>
      <c r="H40" s="79"/>
      <c r="I40" s="77"/>
      <c r="J40" s="78"/>
      <c r="K40" s="79"/>
      <c r="L40" s="77"/>
      <c r="M40" s="77"/>
      <c r="N40" s="84"/>
    </row>
    <row r="41" spans="2:14" x14ac:dyDescent="0.25">
      <c r="B41" s="81" t="s">
        <v>80</v>
      </c>
      <c r="G41" s="151"/>
      <c r="H41" s="4" t="s">
        <v>88</v>
      </c>
      <c r="J41" s="17"/>
      <c r="N41" s="82"/>
    </row>
    <row r="42" spans="2:14" x14ac:dyDescent="0.25">
      <c r="B42" s="81"/>
      <c r="G42" s="151"/>
      <c r="H42" s="4" t="s">
        <v>89</v>
      </c>
      <c r="N42" s="82"/>
    </row>
    <row r="43" spans="2:14" x14ac:dyDescent="0.25">
      <c r="B43" s="81"/>
      <c r="G43" s="151"/>
      <c r="H43" s="4" t="s">
        <v>90</v>
      </c>
      <c r="N43" s="82"/>
    </row>
    <row r="44" spans="2:14" ht="15.75" thickBot="1" x14ac:dyDescent="0.3">
      <c r="B44" s="403" t="s">
        <v>91</v>
      </c>
      <c r="C44" s="404"/>
      <c r="D44" s="404"/>
      <c r="E44" s="404"/>
      <c r="F44" s="404"/>
      <c r="G44" s="404"/>
      <c r="H44" s="404"/>
      <c r="I44" s="404"/>
      <c r="J44" s="404"/>
      <c r="K44" s="404"/>
      <c r="L44" s="404"/>
      <c r="M44" s="404"/>
      <c r="N44" s="405"/>
    </row>
    <row r="45" spans="2:14" x14ac:dyDescent="0.25">
      <c r="B45" s="382" t="s">
        <v>452</v>
      </c>
      <c r="C45" s="383"/>
      <c r="D45" s="383"/>
      <c r="E45" s="383"/>
      <c r="F45" s="383"/>
      <c r="G45" s="383"/>
      <c r="H45" s="383"/>
      <c r="I45" s="383"/>
      <c r="J45" s="383"/>
      <c r="K45" s="383"/>
      <c r="L45" s="383"/>
      <c r="M45" s="383"/>
      <c r="N45" s="384"/>
    </row>
    <row r="46" spans="2:14" ht="11.25" customHeight="1" x14ac:dyDescent="0.25">
      <c r="B46" s="385"/>
      <c r="C46" s="386"/>
      <c r="D46" s="386"/>
      <c r="E46" s="386"/>
      <c r="F46" s="386"/>
      <c r="G46" s="386"/>
      <c r="H46" s="386"/>
      <c r="I46" s="386"/>
      <c r="J46" s="386"/>
      <c r="K46" s="386"/>
      <c r="L46" s="386"/>
      <c r="M46" s="386"/>
      <c r="N46" s="387"/>
    </row>
    <row r="47" spans="2:14" ht="11.25" hidden="1" customHeight="1" x14ac:dyDescent="0.25">
      <c r="B47" s="385"/>
      <c r="C47" s="386"/>
      <c r="D47" s="386"/>
      <c r="E47" s="386"/>
      <c r="F47" s="386"/>
      <c r="G47" s="386"/>
      <c r="H47" s="386"/>
      <c r="I47" s="386"/>
      <c r="J47" s="386"/>
      <c r="K47" s="386"/>
      <c r="L47" s="386"/>
      <c r="M47" s="386"/>
      <c r="N47" s="387"/>
    </row>
    <row r="48" spans="2:14" ht="6.75" hidden="1" customHeight="1" x14ac:dyDescent="0.25">
      <c r="B48" s="385"/>
      <c r="C48" s="386"/>
      <c r="D48" s="386"/>
      <c r="E48" s="386"/>
      <c r="F48" s="386"/>
      <c r="G48" s="386"/>
      <c r="H48" s="386"/>
      <c r="I48" s="386"/>
      <c r="J48" s="386"/>
      <c r="K48" s="386"/>
      <c r="L48" s="386"/>
      <c r="M48" s="386"/>
      <c r="N48" s="387"/>
    </row>
    <row r="49" spans="2:14" hidden="1" x14ac:dyDescent="0.25">
      <c r="B49" s="385"/>
      <c r="C49" s="386"/>
      <c r="D49" s="386"/>
      <c r="E49" s="386"/>
      <c r="F49" s="386"/>
      <c r="G49" s="386"/>
      <c r="H49" s="386"/>
      <c r="I49" s="386"/>
      <c r="J49" s="386"/>
      <c r="K49" s="386"/>
      <c r="L49" s="386"/>
      <c r="M49" s="386"/>
      <c r="N49" s="387"/>
    </row>
    <row r="50" spans="2:14" ht="1.5" customHeight="1" x14ac:dyDescent="0.25">
      <c r="B50" s="385"/>
      <c r="C50" s="386"/>
      <c r="D50" s="386"/>
      <c r="E50" s="386"/>
      <c r="F50" s="386"/>
      <c r="G50" s="386"/>
      <c r="H50" s="386"/>
      <c r="I50" s="386"/>
      <c r="J50" s="386"/>
      <c r="K50" s="386"/>
      <c r="L50" s="386"/>
      <c r="M50" s="386"/>
      <c r="N50" s="387"/>
    </row>
    <row r="51" spans="2:14" ht="1.5" customHeight="1" thickBot="1" x14ac:dyDescent="0.3">
      <c r="B51" s="388"/>
      <c r="C51" s="389"/>
      <c r="D51" s="389"/>
      <c r="E51" s="389"/>
      <c r="F51" s="389"/>
      <c r="G51" s="389"/>
      <c r="H51" s="389"/>
      <c r="I51" s="389"/>
      <c r="J51" s="389"/>
      <c r="K51" s="389"/>
      <c r="L51" s="389"/>
      <c r="M51" s="389"/>
      <c r="N51" s="390"/>
    </row>
    <row r="52" spans="2:14" ht="8.25" customHeight="1" x14ac:dyDescent="0.25"/>
    <row r="53" spans="2:14" ht="16.5" thickBot="1" x14ac:dyDescent="0.3">
      <c r="B53" s="72" t="s">
        <v>92</v>
      </c>
      <c r="C53" s="73"/>
      <c r="D53" s="73"/>
    </row>
    <row r="54" spans="2:14" x14ac:dyDescent="0.25">
      <c r="B54" s="80" t="s">
        <v>93</v>
      </c>
      <c r="C54" s="55"/>
      <c r="D54" s="55"/>
      <c r="E54" s="55"/>
      <c r="F54" s="152"/>
      <c r="G54" s="55" t="s">
        <v>94</v>
      </c>
      <c r="H54" s="55"/>
      <c r="I54" s="152"/>
      <c r="J54" s="55" t="s">
        <v>230</v>
      </c>
      <c r="K54" s="55"/>
      <c r="L54" s="55"/>
      <c r="M54" s="55"/>
      <c r="N54" s="95"/>
    </row>
    <row r="55" spans="2:14" ht="5.0999999999999996" customHeight="1" x14ac:dyDescent="0.25">
      <c r="B55" s="96"/>
      <c r="C55" s="23"/>
      <c r="D55" s="23"/>
      <c r="E55" s="23"/>
      <c r="F55" s="97"/>
      <c r="G55" s="23"/>
      <c r="H55" s="23"/>
      <c r="I55" s="97"/>
      <c r="J55" s="23"/>
      <c r="K55" s="23"/>
      <c r="L55" s="23"/>
      <c r="M55" s="23"/>
      <c r="N55" s="98"/>
    </row>
    <row r="56" spans="2:14" x14ac:dyDescent="0.25">
      <c r="B56" s="81" t="s">
        <v>96</v>
      </c>
      <c r="F56" s="151"/>
      <c r="G56" s="4" t="s">
        <v>97</v>
      </c>
      <c r="J56" s="151"/>
      <c r="K56" s="4" t="s">
        <v>98</v>
      </c>
      <c r="N56" s="82"/>
    </row>
    <row r="57" spans="2:14" ht="5.0999999999999996" customHeight="1" x14ac:dyDescent="0.25">
      <c r="B57" s="96"/>
      <c r="C57" s="23"/>
      <c r="D57" s="23"/>
      <c r="E57" s="23"/>
      <c r="F57" s="97"/>
      <c r="G57" s="23"/>
      <c r="H57" s="23"/>
      <c r="I57" s="97"/>
      <c r="J57" s="23"/>
      <c r="K57" s="23"/>
      <c r="L57" s="23"/>
      <c r="M57" s="23"/>
      <c r="N57" s="98"/>
    </row>
    <row r="58" spans="2:14" x14ac:dyDescent="0.25">
      <c r="B58" s="81" t="s">
        <v>99</v>
      </c>
      <c r="F58" s="151"/>
      <c r="G58" s="4" t="s">
        <v>100</v>
      </c>
      <c r="J58" s="151"/>
      <c r="K58" s="4" t="s">
        <v>101</v>
      </c>
      <c r="N58" s="82"/>
    </row>
    <row r="59" spans="2:14" ht="5.0999999999999996" customHeight="1" x14ac:dyDescent="0.25">
      <c r="B59" s="96"/>
      <c r="C59" s="23"/>
      <c r="D59" s="23"/>
      <c r="E59" s="23"/>
      <c r="F59" s="97"/>
      <c r="G59" s="23"/>
      <c r="H59" s="23"/>
      <c r="I59" s="97"/>
      <c r="J59" s="23"/>
      <c r="K59" s="23"/>
      <c r="L59" s="23"/>
      <c r="M59" s="23"/>
      <c r="N59" s="98"/>
    </row>
    <row r="60" spans="2:14" x14ac:dyDescent="0.25">
      <c r="B60" s="81" t="s">
        <v>102</v>
      </c>
      <c r="F60" s="151"/>
      <c r="G60" s="4" t="s">
        <v>104</v>
      </c>
      <c r="N60" s="82"/>
    </row>
    <row r="61" spans="2:14" x14ac:dyDescent="0.25">
      <c r="B61" s="81" t="s">
        <v>103</v>
      </c>
      <c r="F61" s="151"/>
      <c r="G61" s="4" t="s">
        <v>105</v>
      </c>
      <c r="N61" s="82"/>
    </row>
    <row r="62" spans="2:14" x14ac:dyDescent="0.25">
      <c r="B62" s="81"/>
      <c r="F62" s="151"/>
      <c r="G62" s="4" t="s">
        <v>106</v>
      </c>
      <c r="N62" s="82"/>
    </row>
    <row r="63" spans="2:14" ht="15.75" thickBot="1" x14ac:dyDescent="0.3">
      <c r="B63" s="403" t="s">
        <v>91</v>
      </c>
      <c r="C63" s="404"/>
      <c r="D63" s="404"/>
      <c r="E63" s="404"/>
      <c r="F63" s="404"/>
      <c r="G63" s="404"/>
      <c r="H63" s="404"/>
      <c r="I63" s="404"/>
      <c r="J63" s="404"/>
      <c r="K63" s="404"/>
      <c r="L63" s="404"/>
      <c r="M63" s="404"/>
      <c r="N63" s="405"/>
    </row>
    <row r="64" spans="2:14" x14ac:dyDescent="0.25">
      <c r="B64" s="382" t="s">
        <v>470</v>
      </c>
      <c r="C64" s="383"/>
      <c r="D64" s="383"/>
      <c r="E64" s="383"/>
      <c r="F64" s="383"/>
      <c r="G64" s="383"/>
      <c r="H64" s="383"/>
      <c r="I64" s="383"/>
      <c r="J64" s="383"/>
      <c r="K64" s="383"/>
      <c r="L64" s="383"/>
      <c r="M64" s="383"/>
      <c r="N64" s="384"/>
    </row>
    <row r="65" spans="2:14" x14ac:dyDescent="0.25">
      <c r="B65" s="385"/>
      <c r="C65" s="386"/>
      <c r="D65" s="386"/>
      <c r="E65" s="386"/>
      <c r="F65" s="386"/>
      <c r="G65" s="386"/>
      <c r="H65" s="386"/>
      <c r="I65" s="386"/>
      <c r="J65" s="386"/>
      <c r="K65" s="386"/>
      <c r="L65" s="386"/>
      <c r="M65" s="386"/>
      <c r="N65" s="387"/>
    </row>
    <row r="66" spans="2:14" x14ac:dyDescent="0.25">
      <c r="B66" s="385"/>
      <c r="C66" s="386"/>
      <c r="D66" s="386"/>
      <c r="E66" s="386"/>
      <c r="F66" s="386"/>
      <c r="G66" s="386"/>
      <c r="H66" s="386"/>
      <c r="I66" s="386"/>
      <c r="J66" s="386"/>
      <c r="K66" s="386"/>
      <c r="L66" s="386"/>
      <c r="M66" s="386"/>
      <c r="N66" s="387"/>
    </row>
    <row r="67" spans="2:14" x14ac:dyDescent="0.25">
      <c r="B67" s="385"/>
      <c r="C67" s="386"/>
      <c r="D67" s="386"/>
      <c r="E67" s="386"/>
      <c r="F67" s="386"/>
      <c r="G67" s="386"/>
      <c r="H67" s="386"/>
      <c r="I67" s="386"/>
      <c r="J67" s="386"/>
      <c r="K67" s="386"/>
      <c r="L67" s="386"/>
      <c r="M67" s="386"/>
      <c r="N67" s="387"/>
    </row>
    <row r="68" spans="2:14" ht="3" customHeight="1" x14ac:dyDescent="0.25">
      <c r="B68" s="385"/>
      <c r="C68" s="386"/>
      <c r="D68" s="386"/>
      <c r="E68" s="386"/>
      <c r="F68" s="386"/>
      <c r="G68" s="386"/>
      <c r="H68" s="386"/>
      <c r="I68" s="386"/>
      <c r="J68" s="386"/>
      <c r="K68" s="386"/>
      <c r="L68" s="386"/>
      <c r="M68" s="386"/>
      <c r="N68" s="387"/>
    </row>
    <row r="69" spans="2:14" ht="13.5" customHeight="1" x14ac:dyDescent="0.25">
      <c r="B69" s="385"/>
      <c r="C69" s="386"/>
      <c r="D69" s="386"/>
      <c r="E69" s="386"/>
      <c r="F69" s="386"/>
      <c r="G69" s="386"/>
      <c r="H69" s="386"/>
      <c r="I69" s="386"/>
      <c r="J69" s="386"/>
      <c r="K69" s="386"/>
      <c r="L69" s="386"/>
      <c r="M69" s="386"/>
      <c r="N69" s="387"/>
    </row>
    <row r="70" spans="2:14" hidden="1" x14ac:dyDescent="0.25">
      <c r="B70" s="385"/>
      <c r="C70" s="386"/>
      <c r="D70" s="386"/>
      <c r="E70" s="386"/>
      <c r="F70" s="386"/>
      <c r="G70" s="386"/>
      <c r="H70" s="386"/>
      <c r="I70" s="386"/>
      <c r="J70" s="386"/>
      <c r="K70" s="386"/>
      <c r="L70" s="386"/>
      <c r="M70" s="386"/>
      <c r="N70" s="387"/>
    </row>
    <row r="71" spans="2:14" ht="90.75" customHeight="1" thickBot="1" x14ac:dyDescent="0.3">
      <c r="B71" s="388"/>
      <c r="C71" s="389"/>
      <c r="D71" s="389"/>
      <c r="E71" s="389"/>
      <c r="F71" s="389"/>
      <c r="G71" s="389"/>
      <c r="H71" s="389"/>
      <c r="I71" s="389"/>
      <c r="J71" s="389"/>
      <c r="K71" s="389"/>
      <c r="L71" s="389"/>
      <c r="M71" s="389"/>
      <c r="N71" s="390"/>
    </row>
    <row r="72" spans="2:14" ht="5.25" customHeight="1" x14ac:dyDescent="0.25"/>
    <row r="73" spans="2:14" ht="16.5" thickBot="1" x14ac:dyDescent="0.3">
      <c r="B73" s="99" t="s">
        <v>107</v>
      </c>
      <c r="C73" s="100"/>
      <c r="D73" s="100"/>
      <c r="E73" s="23"/>
      <c r="F73" s="23"/>
      <c r="G73" s="23"/>
      <c r="H73" s="23"/>
    </row>
    <row r="74" spans="2:14" ht="15.75" thickBot="1" x14ac:dyDescent="0.3">
      <c r="B74" s="391" t="s">
        <v>91</v>
      </c>
      <c r="C74" s="392"/>
      <c r="D74" s="392"/>
      <c r="E74" s="392"/>
      <c r="F74" s="392"/>
      <c r="G74" s="392"/>
      <c r="H74" s="392"/>
      <c r="I74" s="392"/>
      <c r="J74" s="392"/>
      <c r="K74" s="392"/>
      <c r="L74" s="392"/>
      <c r="M74" s="392"/>
      <c r="N74" s="393"/>
    </row>
    <row r="75" spans="2:14" x14ac:dyDescent="0.25">
      <c r="B75" s="382" t="s">
        <v>463</v>
      </c>
      <c r="C75" s="383"/>
      <c r="D75" s="383"/>
      <c r="E75" s="383"/>
      <c r="F75" s="383"/>
      <c r="G75" s="383"/>
      <c r="H75" s="383"/>
      <c r="I75" s="383"/>
      <c r="J75" s="383"/>
      <c r="K75" s="383"/>
      <c r="L75" s="383"/>
      <c r="M75" s="383"/>
      <c r="N75" s="384"/>
    </row>
    <row r="76" spans="2:14" ht="4.5" customHeight="1" x14ac:dyDescent="0.25">
      <c r="B76" s="385"/>
      <c r="C76" s="386"/>
      <c r="D76" s="386"/>
      <c r="E76" s="386"/>
      <c r="F76" s="386"/>
      <c r="G76" s="386"/>
      <c r="H76" s="386"/>
      <c r="I76" s="386"/>
      <c r="J76" s="386"/>
      <c r="K76" s="386"/>
      <c r="L76" s="386"/>
      <c r="M76" s="386"/>
      <c r="N76" s="387"/>
    </row>
    <row r="77" spans="2:14" ht="0.75" customHeight="1" thickBot="1" x14ac:dyDescent="0.3">
      <c r="B77" s="388"/>
      <c r="C77" s="389"/>
      <c r="D77" s="389"/>
      <c r="E77" s="389"/>
      <c r="F77" s="389"/>
      <c r="G77" s="389"/>
      <c r="H77" s="389"/>
      <c r="I77" s="389"/>
      <c r="J77" s="389"/>
      <c r="K77" s="389"/>
      <c r="L77" s="389"/>
      <c r="M77" s="389"/>
      <c r="N77" s="390"/>
    </row>
    <row r="78" spans="2:14" ht="13.5" customHeight="1" x14ac:dyDescent="0.25">
      <c r="B78" s="254"/>
      <c r="C78" s="254"/>
      <c r="D78" s="254"/>
      <c r="E78" s="254"/>
      <c r="F78" s="254"/>
      <c r="G78" s="254"/>
      <c r="H78" s="254"/>
      <c r="I78" s="254"/>
      <c r="J78" s="254"/>
      <c r="K78" s="254"/>
      <c r="L78" s="254"/>
      <c r="M78" s="254"/>
      <c r="N78" s="254"/>
    </row>
    <row r="79" spans="2:14" ht="13.5" customHeight="1" x14ac:dyDescent="0.25">
      <c r="B79" s="261"/>
      <c r="C79" s="261"/>
      <c r="D79" s="261"/>
      <c r="E79" s="261"/>
      <c r="F79" s="261"/>
      <c r="G79" s="261"/>
      <c r="H79" s="261"/>
      <c r="I79" s="261"/>
      <c r="J79" s="261"/>
      <c r="K79" s="261"/>
      <c r="L79" s="261"/>
      <c r="M79" s="261"/>
      <c r="N79" s="261"/>
    </row>
    <row r="80" spans="2:14" ht="13.5" customHeight="1" x14ac:dyDescent="0.25">
      <c r="B80" s="261"/>
      <c r="C80" s="261"/>
      <c r="D80" s="261"/>
      <c r="E80" s="261"/>
      <c r="F80" s="261"/>
      <c r="G80" s="261"/>
      <c r="H80" s="261"/>
      <c r="I80" s="261"/>
      <c r="J80" s="261"/>
      <c r="K80" s="261"/>
      <c r="L80" s="261"/>
      <c r="M80" s="261"/>
      <c r="N80" s="261"/>
    </row>
    <row r="81" spans="1:15" ht="13.5" customHeight="1" x14ac:dyDescent="0.25">
      <c r="B81" s="261"/>
      <c r="C81" s="261"/>
      <c r="D81" s="261"/>
      <c r="E81" s="261"/>
      <c r="F81" s="261"/>
      <c r="G81" s="261"/>
      <c r="H81" s="261"/>
      <c r="I81" s="261"/>
      <c r="J81" s="261"/>
      <c r="K81" s="261"/>
      <c r="L81" s="261"/>
      <c r="M81" s="261"/>
      <c r="N81" s="261"/>
    </row>
    <row r="82" spans="1:15" ht="13.5" customHeight="1" x14ac:dyDescent="0.25">
      <c r="B82" s="254"/>
      <c r="C82" s="254"/>
      <c r="D82" s="254"/>
      <c r="E82" s="254"/>
      <c r="F82" s="254"/>
      <c r="G82" s="254"/>
      <c r="H82" s="254"/>
      <c r="I82" s="254"/>
      <c r="J82" s="254"/>
      <c r="K82" s="254"/>
      <c r="L82" s="254"/>
      <c r="M82" s="254"/>
      <c r="N82" s="254"/>
    </row>
    <row r="83" spans="1:15" x14ac:dyDescent="0.25">
      <c r="A83" s="32"/>
      <c r="B83" s="394" t="s">
        <v>42</v>
      </c>
      <c r="C83" s="395"/>
      <c r="D83" s="395"/>
      <c r="E83" s="395"/>
      <c r="F83" s="395"/>
      <c r="G83" s="395"/>
      <c r="H83" s="395"/>
      <c r="I83" s="395"/>
      <c r="J83" s="395"/>
      <c r="K83" s="395"/>
      <c r="L83" s="395"/>
      <c r="M83" s="395"/>
      <c r="N83" s="396"/>
    </row>
    <row r="84" spans="1:15" x14ac:dyDescent="0.25">
      <c r="A84" s="32"/>
      <c r="B84" s="413" t="s">
        <v>22</v>
      </c>
      <c r="C84" s="414"/>
      <c r="D84" s="415"/>
      <c r="E84" s="416" t="s">
        <v>21</v>
      </c>
      <c r="F84" s="417"/>
      <c r="G84" s="51" t="s">
        <v>35</v>
      </c>
      <c r="H84" s="416" t="s">
        <v>54</v>
      </c>
      <c r="I84" s="418"/>
      <c r="J84" s="418"/>
      <c r="K84" s="417"/>
      <c r="L84" s="418" t="s">
        <v>18</v>
      </c>
      <c r="M84" s="418"/>
      <c r="N84" s="417"/>
    </row>
    <row r="85" spans="1:15" ht="15.75" x14ac:dyDescent="0.25">
      <c r="B85" s="565" t="s">
        <v>314</v>
      </c>
      <c r="C85" s="566"/>
      <c r="D85" s="567"/>
      <c r="E85" s="519" t="s">
        <v>214</v>
      </c>
      <c r="F85" s="519"/>
      <c r="G85" s="176" t="s">
        <v>215</v>
      </c>
      <c r="H85" s="568">
        <v>14178547</v>
      </c>
      <c r="I85" s="569"/>
      <c r="J85" s="569"/>
      <c r="K85" s="570"/>
      <c r="L85" s="569">
        <v>7280000</v>
      </c>
      <c r="M85" s="569"/>
      <c r="N85" s="570"/>
    </row>
    <row r="86" spans="1:15" ht="15.75" x14ac:dyDescent="0.25">
      <c r="B86" s="559" t="s">
        <v>464</v>
      </c>
      <c r="C86" s="560"/>
      <c r="D86" s="561"/>
      <c r="E86" s="422" t="s">
        <v>225</v>
      </c>
      <c r="F86" s="422"/>
      <c r="G86" s="50" t="s">
        <v>215</v>
      </c>
      <c r="H86" s="562">
        <v>32000000</v>
      </c>
      <c r="I86" s="563"/>
      <c r="J86" s="563"/>
      <c r="K86" s="564"/>
      <c r="L86" s="563">
        <v>519000</v>
      </c>
      <c r="M86" s="563"/>
      <c r="N86" s="564"/>
    </row>
    <row r="87" spans="1:15" ht="15.75" x14ac:dyDescent="0.25">
      <c r="B87" s="559" t="s">
        <v>407</v>
      </c>
      <c r="C87" s="560"/>
      <c r="D87" s="561"/>
      <c r="E87" s="422" t="s">
        <v>214</v>
      </c>
      <c r="F87" s="422"/>
      <c r="G87" s="50" t="s">
        <v>215</v>
      </c>
      <c r="H87" s="562">
        <v>194444442</v>
      </c>
      <c r="I87" s="563"/>
      <c r="J87" s="563"/>
      <c r="K87" s="564"/>
      <c r="L87" s="563">
        <v>16388900</v>
      </c>
      <c r="M87" s="563"/>
      <c r="N87" s="564"/>
    </row>
    <row r="88" spans="1:15" ht="15.75" x14ac:dyDescent="0.25">
      <c r="B88" s="559"/>
      <c r="C88" s="560"/>
      <c r="D88" s="561"/>
      <c r="E88" s="422"/>
      <c r="F88" s="422"/>
      <c r="G88" s="50"/>
      <c r="H88" s="562"/>
      <c r="I88" s="563"/>
      <c r="J88" s="563"/>
      <c r="K88" s="564"/>
      <c r="L88" s="563"/>
      <c r="M88" s="563"/>
      <c r="N88" s="564"/>
    </row>
    <row r="89" spans="1:15" x14ac:dyDescent="0.25">
      <c r="B89" s="495" t="s">
        <v>20</v>
      </c>
      <c r="C89" s="495"/>
      <c r="D89" s="495"/>
      <c r="E89" s="495"/>
      <c r="F89" s="495"/>
      <c r="G89" s="496"/>
      <c r="H89" s="497">
        <f>SUM(H85:K88)-H85</f>
        <v>226444442</v>
      </c>
      <c r="I89" s="498"/>
      <c r="J89" s="498"/>
      <c r="K89" s="499"/>
      <c r="L89" s="497">
        <f>SUM(L85:N88)-L85</f>
        <v>16907900</v>
      </c>
      <c r="M89" s="498"/>
      <c r="N89" s="499"/>
    </row>
    <row r="90" spans="1:15" x14ac:dyDescent="0.25">
      <c r="B90" s="9" t="s">
        <v>41</v>
      </c>
      <c r="F90" s="5"/>
      <c r="G90" s="1"/>
      <c r="H90" s="1"/>
      <c r="I90" s="1"/>
      <c r="J90" s="1"/>
      <c r="K90" s="493"/>
      <c r="L90" s="493"/>
      <c r="M90" s="493"/>
      <c r="N90" s="493"/>
      <c r="O90" s="1"/>
    </row>
    <row r="91" spans="1:15" x14ac:dyDescent="0.25">
      <c r="B91" s="35" t="s">
        <v>462</v>
      </c>
      <c r="D91" s="46"/>
      <c r="E91" s="5"/>
      <c r="F91" s="5" t="s">
        <v>468</v>
      </c>
      <c r="G91" s="1"/>
      <c r="H91" s="1"/>
      <c r="I91" s="1"/>
      <c r="J91" s="1"/>
      <c r="K91" s="493">
        <v>375000000</v>
      </c>
      <c r="L91" s="493"/>
      <c r="M91" s="493"/>
      <c r="N91" s="493"/>
      <c r="O91" s="1"/>
    </row>
    <row r="92" spans="1:15" ht="15" customHeight="1" x14ac:dyDescent="0.25">
      <c r="B92" s="4" t="s">
        <v>3</v>
      </c>
      <c r="F92" s="7"/>
      <c r="K92" s="501">
        <v>10</v>
      </c>
      <c r="L92" s="501"/>
      <c r="M92" s="501"/>
      <c r="N92" s="255" t="s">
        <v>2</v>
      </c>
      <c r="O92" s="1"/>
    </row>
    <row r="93" spans="1:15" x14ac:dyDescent="0.25">
      <c r="B93" s="43" t="s">
        <v>16</v>
      </c>
      <c r="F93" s="5"/>
      <c r="G93" s="1"/>
      <c r="H93" s="1"/>
      <c r="I93" s="1"/>
      <c r="J93" s="1"/>
      <c r="K93" s="494">
        <f>K91*90%</f>
        <v>337500000</v>
      </c>
      <c r="L93" s="494"/>
      <c r="M93" s="494"/>
      <c r="N93" s="494"/>
      <c r="O93" s="1"/>
    </row>
    <row r="94" spans="1:15" ht="15" customHeight="1" x14ac:dyDescent="0.25">
      <c r="B94" s="9" t="s">
        <v>288</v>
      </c>
      <c r="K94" s="500">
        <f>K91*K92/100</f>
        <v>37500000</v>
      </c>
      <c r="L94" s="500"/>
      <c r="M94" s="500"/>
      <c r="N94" s="500"/>
    </row>
    <row r="95" spans="1:15" ht="3.95" customHeight="1" x14ac:dyDescent="0.25">
      <c r="B95" s="208"/>
      <c r="C95" s="23"/>
      <c r="D95" s="23"/>
      <c r="E95" s="23"/>
      <c r="F95" s="23"/>
      <c r="G95" s="23"/>
      <c r="H95" s="23"/>
      <c r="I95" s="23"/>
      <c r="J95" s="23"/>
      <c r="K95" s="209"/>
      <c r="L95" s="209"/>
      <c r="M95" s="209"/>
      <c r="N95" s="209"/>
    </row>
    <row r="96" spans="1:15" ht="15" customHeight="1" x14ac:dyDescent="0.25">
      <c r="B96" s="35" t="s">
        <v>467</v>
      </c>
      <c r="D96" s="46" t="s">
        <v>469</v>
      </c>
      <c r="E96" s="5"/>
      <c r="F96" s="5"/>
      <c r="G96" s="1"/>
      <c r="H96" s="1"/>
      <c r="I96" s="1"/>
      <c r="J96" s="1"/>
      <c r="K96" s="493">
        <v>11666600</v>
      </c>
      <c r="L96" s="493"/>
      <c r="M96" s="493"/>
      <c r="N96" s="493"/>
    </row>
    <row r="97" spans="2:14" ht="15" customHeight="1" x14ac:dyDescent="0.25">
      <c r="B97" s="4" t="s">
        <v>3</v>
      </c>
      <c r="F97" s="7"/>
      <c r="K97" s="501">
        <v>100</v>
      </c>
      <c r="L97" s="501"/>
      <c r="M97" s="501"/>
      <c r="N97" s="266" t="s">
        <v>2</v>
      </c>
    </row>
    <row r="98" spans="2:14" ht="15" customHeight="1" x14ac:dyDescent="0.25">
      <c r="B98" s="43" t="s">
        <v>16</v>
      </c>
      <c r="F98" s="5"/>
      <c r="G98" s="1"/>
      <c r="H98" s="1"/>
      <c r="I98" s="1"/>
      <c r="J98" s="1"/>
      <c r="K98" s="494">
        <f>K96*0%</f>
        <v>0</v>
      </c>
      <c r="L98" s="494"/>
      <c r="M98" s="494"/>
      <c r="N98" s="494"/>
    </row>
    <row r="99" spans="2:14" ht="15" customHeight="1" x14ac:dyDescent="0.25">
      <c r="B99" s="9" t="s">
        <v>287</v>
      </c>
      <c r="K99" s="500">
        <f>K96*K97/100</f>
        <v>11666600</v>
      </c>
      <c r="L99" s="500"/>
      <c r="M99" s="500"/>
      <c r="N99" s="500"/>
    </row>
    <row r="100" spans="2:14" ht="3.95" customHeight="1" x14ac:dyDescent="0.25">
      <c r="B100" s="208"/>
      <c r="C100" s="23"/>
      <c r="D100" s="23"/>
      <c r="E100" s="23"/>
      <c r="F100" s="23"/>
      <c r="G100" s="23"/>
      <c r="H100" s="23"/>
      <c r="I100" s="23"/>
      <c r="J100" s="23"/>
      <c r="K100" s="209"/>
      <c r="L100" s="209"/>
      <c r="M100" s="209"/>
      <c r="N100" s="209"/>
    </row>
    <row r="101" spans="2:14" ht="13.5" customHeight="1" x14ac:dyDescent="0.25">
      <c r="B101" s="9" t="s">
        <v>43</v>
      </c>
      <c r="K101" s="492">
        <f>K94+K99</f>
        <v>49166600</v>
      </c>
      <c r="L101" s="492"/>
      <c r="M101" s="492"/>
      <c r="N101" s="492"/>
    </row>
    <row r="102" spans="2:14" ht="3" customHeight="1" x14ac:dyDescent="0.25">
      <c r="B102" s="9"/>
      <c r="K102" s="255"/>
      <c r="L102" s="255"/>
      <c r="M102" s="255"/>
      <c r="N102" s="255"/>
    </row>
    <row r="103" spans="2:14" ht="13.5" customHeight="1" x14ac:dyDescent="0.25">
      <c r="B103" s="9" t="s">
        <v>36</v>
      </c>
      <c r="K103" s="255"/>
      <c r="L103" s="255"/>
      <c r="M103" s="255"/>
      <c r="N103" s="255"/>
    </row>
    <row r="104" spans="2:14" x14ac:dyDescent="0.25">
      <c r="B104" s="8" t="s">
        <v>310</v>
      </c>
      <c r="C104" s="8"/>
      <c r="D104" s="8"/>
      <c r="E104" s="8"/>
      <c r="K104" s="493">
        <v>10000000</v>
      </c>
      <c r="L104" s="493"/>
      <c r="M104" s="493"/>
      <c r="N104" s="493"/>
    </row>
    <row r="105" spans="2:14" ht="3.75" customHeight="1" x14ac:dyDescent="0.25">
      <c r="C105" s="8"/>
      <c r="D105" s="8"/>
      <c r="E105" s="8"/>
      <c r="K105" s="493"/>
      <c r="L105" s="493"/>
      <c r="M105" s="493"/>
      <c r="N105" s="493"/>
    </row>
    <row r="106" spans="2:14" ht="5.0999999999999996" customHeight="1" x14ac:dyDescent="0.25">
      <c r="B106" s="48"/>
      <c r="C106" s="49"/>
      <c r="D106" s="49"/>
      <c r="E106" s="49"/>
      <c r="F106" s="48"/>
      <c r="G106" s="48"/>
      <c r="H106" s="48"/>
      <c r="I106" s="48"/>
      <c r="J106" s="48"/>
      <c r="K106" s="44"/>
      <c r="L106" s="44"/>
      <c r="M106" s="44"/>
      <c r="N106" s="44"/>
    </row>
    <row r="107" spans="2:14" ht="15.75" x14ac:dyDescent="0.25">
      <c r="B107" s="9" t="s">
        <v>40</v>
      </c>
      <c r="C107" s="26"/>
      <c r="D107" s="26"/>
      <c r="E107" s="26"/>
      <c r="F107" s="5"/>
      <c r="K107" s="502">
        <f>K104</f>
        <v>10000000</v>
      </c>
      <c r="L107" s="502"/>
      <c r="M107" s="502"/>
      <c r="N107" s="502"/>
    </row>
    <row r="108" spans="2:14" ht="2.25" customHeight="1" x14ac:dyDescent="0.25">
      <c r="B108" s="9"/>
      <c r="C108" s="26"/>
      <c r="D108" s="26"/>
      <c r="E108" s="26"/>
      <c r="F108" s="5"/>
      <c r="K108" s="45"/>
      <c r="L108" s="45"/>
      <c r="M108" s="45"/>
      <c r="N108" s="45"/>
    </row>
    <row r="109" spans="2:14" x14ac:dyDescent="0.25">
      <c r="B109" s="4" t="s">
        <v>4</v>
      </c>
      <c r="C109" s="8"/>
      <c r="D109" s="8"/>
      <c r="E109" s="8"/>
      <c r="K109" s="493">
        <v>5000000</v>
      </c>
      <c r="L109" s="493"/>
      <c r="M109" s="493"/>
      <c r="N109" s="493"/>
    </row>
    <row r="110" spans="2:14" ht="3.95" customHeight="1" x14ac:dyDescent="0.25">
      <c r="B110" s="48"/>
      <c r="C110" s="49"/>
      <c r="D110" s="49"/>
      <c r="E110" s="49"/>
      <c r="F110" s="48"/>
      <c r="G110" s="48"/>
      <c r="H110" s="48"/>
      <c r="I110" s="48"/>
      <c r="J110" s="48"/>
      <c r="K110" s="44"/>
      <c r="L110" s="44"/>
      <c r="M110" s="44"/>
      <c r="N110" s="44"/>
    </row>
    <row r="111" spans="2:14" x14ac:dyDescent="0.25">
      <c r="B111" s="52" t="s">
        <v>23</v>
      </c>
      <c r="C111" s="53"/>
      <c r="D111" s="53"/>
      <c r="E111" s="53"/>
      <c r="F111" s="53"/>
      <c r="G111" s="53"/>
      <c r="H111" s="53"/>
      <c r="I111" s="53"/>
      <c r="J111" s="53"/>
      <c r="K111" s="505">
        <f>K101-K107-K109</f>
        <v>34166600</v>
      </c>
      <c r="L111" s="505"/>
      <c r="M111" s="505"/>
      <c r="N111" s="506"/>
    </row>
    <row r="112" spans="2:14" ht="15.75" customHeight="1" x14ac:dyDescent="0.25">
      <c r="B112" s="8"/>
      <c r="C112" s="8"/>
      <c r="D112" s="8"/>
      <c r="E112" s="8"/>
      <c r="J112" s="27"/>
      <c r="K112" s="255"/>
      <c r="L112" s="255"/>
      <c r="M112" s="255"/>
      <c r="N112" s="255"/>
    </row>
    <row r="113" spans="2:14" customFormat="1" x14ac:dyDescent="0.25">
      <c r="B113" s="507" t="s">
        <v>37</v>
      </c>
      <c r="C113" s="508"/>
      <c r="D113" s="508"/>
      <c r="E113" s="508"/>
      <c r="F113" s="508"/>
      <c r="G113" s="508"/>
      <c r="H113" s="508"/>
      <c r="I113" s="508"/>
      <c r="J113" s="508"/>
      <c r="K113" s="508"/>
      <c r="L113" s="508"/>
      <c r="M113" s="508"/>
      <c r="N113" s="509"/>
    </row>
    <row r="114" spans="2:14" customFormat="1" x14ac:dyDescent="0.25">
      <c r="B114" s="31"/>
      <c r="C114" s="46" t="s">
        <v>38</v>
      </c>
      <c r="D114" s="4"/>
      <c r="E114" s="4"/>
      <c r="F114" s="4"/>
      <c r="G114" s="4"/>
      <c r="H114" s="4"/>
      <c r="I114" s="4"/>
      <c r="J114" s="4"/>
      <c r="K114" s="1"/>
      <c r="L114" s="1"/>
      <c r="M114" s="1"/>
      <c r="N114" s="6"/>
    </row>
    <row r="115" spans="2:14" customFormat="1" x14ac:dyDescent="0.25">
      <c r="B115" s="31"/>
      <c r="C115" s="510">
        <f>K111</f>
        <v>34166600</v>
      </c>
      <c r="D115" s="511"/>
      <c r="E115" s="511"/>
      <c r="F115" s="511"/>
      <c r="G115" s="484" t="s">
        <v>11</v>
      </c>
      <c r="H115" s="484">
        <v>1</v>
      </c>
      <c r="I115" s="475">
        <f>C115/C116*H115</f>
        <v>1.3500369449855578</v>
      </c>
      <c r="J115" s="476"/>
      <c r="K115" s="1"/>
      <c r="L115" s="1"/>
      <c r="M115" s="1"/>
      <c r="N115" s="6"/>
    </row>
    <row r="116" spans="2:14" customFormat="1" x14ac:dyDescent="0.25">
      <c r="B116" s="31"/>
      <c r="C116" s="479">
        <f>L89+K120</f>
        <v>25307900</v>
      </c>
      <c r="D116" s="480"/>
      <c r="E116" s="480"/>
      <c r="F116" s="480"/>
      <c r="G116" s="484"/>
      <c r="H116" s="484"/>
      <c r="I116" s="477"/>
      <c r="J116" s="478"/>
      <c r="K116" s="1"/>
      <c r="L116" s="1"/>
      <c r="M116" s="1"/>
      <c r="N116" s="6"/>
    </row>
    <row r="117" spans="2:14" ht="15" customHeight="1" x14ac:dyDescent="0.25">
      <c r="B117" s="33"/>
      <c r="C117" s="47" t="s">
        <v>39</v>
      </c>
      <c r="D117" s="11"/>
      <c r="E117" s="11"/>
      <c r="F117" s="11"/>
      <c r="G117" s="11"/>
      <c r="H117" s="11"/>
      <c r="I117" s="11"/>
      <c r="J117" s="11"/>
      <c r="K117" s="19"/>
      <c r="L117" s="19"/>
      <c r="M117" s="19"/>
      <c r="N117" s="20"/>
    </row>
    <row r="118" spans="2:14" ht="16.5" customHeight="1" x14ac:dyDescent="0.25">
      <c r="B118" s="8"/>
      <c r="C118" s="8"/>
      <c r="D118" s="8"/>
      <c r="E118" s="8"/>
      <c r="J118" s="27"/>
      <c r="K118" s="255"/>
      <c r="L118" s="255"/>
      <c r="M118" s="255"/>
      <c r="N118" s="255"/>
    </row>
    <row r="119" spans="2:14" ht="19.5" thickBot="1" x14ac:dyDescent="0.3">
      <c r="B119" s="10" t="s">
        <v>170</v>
      </c>
      <c r="C119" s="9"/>
      <c r="D119" s="9"/>
      <c r="E119" s="9"/>
      <c r="F119" s="9"/>
      <c r="G119" s="9"/>
      <c r="H119" s="9"/>
      <c r="I119" s="9"/>
      <c r="J119" s="513" t="s">
        <v>10</v>
      </c>
      <c r="K119" s="513"/>
      <c r="L119" s="513"/>
      <c r="M119" s="513"/>
      <c r="N119" s="513"/>
    </row>
    <row r="120" spans="2:14" ht="16.5" thickBot="1" x14ac:dyDescent="0.3">
      <c r="B120" s="9" t="s">
        <v>17</v>
      </c>
      <c r="C120" s="1"/>
      <c r="D120" s="1"/>
      <c r="E120" s="453">
        <v>90000000</v>
      </c>
      <c r="F120" s="453"/>
      <c r="G120" s="453"/>
      <c r="H120" s="1"/>
      <c r="I120" s="9"/>
      <c r="J120" s="243" t="s">
        <v>26</v>
      </c>
      <c r="K120" s="482">
        <f>(((((E121*(E122/12))*E120)/100)+E120)/E122)</f>
        <v>8400000</v>
      </c>
      <c r="L120" s="482"/>
      <c r="M120" s="482"/>
      <c r="N120" s="483"/>
    </row>
    <row r="121" spans="2:14" ht="18.75" x14ac:dyDescent="0.25">
      <c r="B121" s="9" t="s">
        <v>1</v>
      </c>
      <c r="C121" s="255"/>
      <c r="D121" s="255"/>
      <c r="E121" s="216">
        <v>12</v>
      </c>
      <c r="F121" s="241">
        <v>12</v>
      </c>
      <c r="G121" s="173">
        <v>12</v>
      </c>
      <c r="H121" s="173">
        <v>0</v>
      </c>
      <c r="I121" s="12" t="s">
        <v>2</v>
      </c>
      <c r="J121" s="242" t="s">
        <v>24</v>
      </c>
      <c r="K121" s="556">
        <f>(((((F121*(F122/12))*E120)/100)+E120)/F122)</f>
        <v>4650000</v>
      </c>
      <c r="L121" s="556"/>
      <c r="M121" s="556"/>
      <c r="N121" s="556"/>
    </row>
    <row r="122" spans="2:14" ht="15" customHeight="1" thickBot="1" x14ac:dyDescent="0.3">
      <c r="B122" s="9" t="s">
        <v>9</v>
      </c>
      <c r="C122" s="255"/>
      <c r="D122" s="255"/>
      <c r="E122" s="159">
        <v>12</v>
      </c>
      <c r="F122" s="174">
        <v>24</v>
      </c>
      <c r="G122" s="174">
        <v>36</v>
      </c>
      <c r="H122" s="174">
        <v>48</v>
      </c>
      <c r="I122" s="36"/>
      <c r="J122" s="171" t="s">
        <v>25</v>
      </c>
      <c r="K122" s="557">
        <f>(((((G121*(G122/12))*E120)/100)+E120)/G122)</f>
        <v>3400000</v>
      </c>
      <c r="L122" s="557"/>
      <c r="M122" s="557"/>
      <c r="N122" s="557"/>
    </row>
    <row r="123" spans="2:14" x14ac:dyDescent="0.25">
      <c r="B123" s="9"/>
      <c r="C123" s="255"/>
      <c r="D123" s="255"/>
      <c r="E123" s="13"/>
      <c r="F123" s="13"/>
      <c r="G123" s="13"/>
      <c r="H123" s="9"/>
      <c r="I123" s="9"/>
      <c r="J123" s="171" t="s">
        <v>190</v>
      </c>
      <c r="K123" s="571">
        <f>(((((H121*(H122/12))*E120)/100)+E120)/H122)</f>
        <v>1875000</v>
      </c>
      <c r="L123" s="571"/>
      <c r="M123" s="571"/>
      <c r="N123" s="571"/>
    </row>
    <row r="124" spans="2:14" ht="13.5" customHeight="1" x14ac:dyDescent="0.25">
      <c r="B124" s="9"/>
      <c r="C124" s="255"/>
      <c r="D124" s="255"/>
      <c r="E124" s="13"/>
      <c r="F124" s="13"/>
      <c r="G124" s="13"/>
      <c r="H124" s="9"/>
      <c r="I124" s="9"/>
      <c r="J124" s="156"/>
      <c r="K124" s="157"/>
      <c r="L124" s="157"/>
      <c r="M124" s="157"/>
      <c r="N124" s="157"/>
    </row>
    <row r="125" spans="2:14" x14ac:dyDescent="0.25">
      <c r="B125" s="9" t="s">
        <v>6</v>
      </c>
      <c r="C125" s="255"/>
      <c r="D125" s="255"/>
      <c r="E125" s="493">
        <v>130000000</v>
      </c>
      <c r="F125" s="493"/>
      <c r="G125" s="493"/>
      <c r="H125" s="9"/>
      <c r="I125" s="9"/>
      <c r="J125" s="262" t="s">
        <v>311</v>
      </c>
      <c r="K125" s="217"/>
      <c r="L125" s="217"/>
      <c r="M125" s="217"/>
      <c r="N125" s="217"/>
    </row>
    <row r="126" spans="2:14" ht="15" customHeight="1" x14ac:dyDescent="0.25">
      <c r="B126" s="9" t="s">
        <v>7</v>
      </c>
      <c r="C126" s="255"/>
      <c r="D126" s="255"/>
      <c r="E126" s="503">
        <v>80</v>
      </c>
      <c r="F126" s="503"/>
      <c r="G126" s="18" t="s">
        <v>2</v>
      </c>
      <c r="H126" s="9"/>
      <c r="I126" s="9"/>
      <c r="J126" s="262" t="s">
        <v>460</v>
      </c>
      <c r="K126" s="217"/>
      <c r="L126" s="217"/>
      <c r="M126" s="217"/>
      <c r="N126" s="217"/>
    </row>
    <row r="127" spans="2:14" ht="18.75" customHeight="1" x14ac:dyDescent="0.25">
      <c r="B127" s="9" t="s">
        <v>8</v>
      </c>
      <c r="C127" s="255"/>
      <c r="D127" s="255"/>
      <c r="E127" s="493">
        <f>E125*E126/100</f>
        <v>104000000</v>
      </c>
      <c r="F127" s="493"/>
      <c r="G127" s="493"/>
      <c r="H127" s="9"/>
      <c r="I127" s="9"/>
      <c r="J127" s="262" t="s">
        <v>459</v>
      </c>
      <c r="K127" s="217"/>
      <c r="L127" s="217"/>
      <c r="M127" s="217"/>
      <c r="N127" s="217"/>
    </row>
    <row r="128" spans="2:14" ht="7.5" customHeight="1" x14ac:dyDescent="0.25">
      <c r="B128" s="9"/>
      <c r="C128" s="255"/>
      <c r="D128" s="255"/>
      <c r="E128" s="255"/>
      <c r="F128" s="255"/>
      <c r="G128" s="255"/>
      <c r="H128" s="9"/>
      <c r="I128" s="9"/>
      <c r="J128" s="215"/>
      <c r="K128" s="215"/>
      <c r="L128" s="215"/>
      <c r="M128" s="215"/>
      <c r="N128" s="215"/>
    </row>
    <row r="129" spans="2:15" ht="18" customHeight="1" thickBot="1" x14ac:dyDescent="0.3">
      <c r="B129" s="193" t="s">
        <v>47</v>
      </c>
      <c r="C129" s="8"/>
      <c r="D129" s="5"/>
      <c r="E129" s="8"/>
      <c r="G129" s="255"/>
      <c r="H129" s="9"/>
      <c r="I129" s="9"/>
      <c r="J129" s="9"/>
      <c r="K129" s="255"/>
      <c r="L129" s="255"/>
      <c r="M129" s="255"/>
      <c r="N129" s="255"/>
    </row>
    <row r="130" spans="2:15" ht="16.5" thickBot="1" x14ac:dyDescent="0.3">
      <c r="B130" s="54" t="s">
        <v>45</v>
      </c>
      <c r="C130" s="55"/>
      <c r="D130" s="56"/>
      <c r="E130" s="55"/>
      <c r="F130" s="55"/>
      <c r="G130" s="467" t="s">
        <v>453</v>
      </c>
      <c r="H130" s="468"/>
      <c r="I130" s="468"/>
      <c r="J130" s="468"/>
      <c r="K130" s="468"/>
      <c r="L130" s="468"/>
      <c r="M130" s="468"/>
      <c r="N130" s="468"/>
      <c r="O130" s="469"/>
    </row>
    <row r="131" spans="2:15" ht="16.5" thickBot="1" x14ac:dyDescent="0.3">
      <c r="B131" s="57" t="s">
        <v>49</v>
      </c>
      <c r="C131" s="8"/>
      <c r="D131" s="5"/>
      <c r="E131" s="8"/>
      <c r="G131" s="467" t="s">
        <v>454</v>
      </c>
      <c r="H131" s="468"/>
      <c r="I131" s="468"/>
      <c r="J131" s="468"/>
      <c r="K131" s="468"/>
      <c r="L131" s="468"/>
      <c r="M131" s="468"/>
      <c r="N131" s="468"/>
      <c r="O131" s="469"/>
    </row>
    <row r="132" spans="2:15" ht="16.5" thickBot="1" x14ac:dyDescent="0.3">
      <c r="B132" s="57" t="s">
        <v>51</v>
      </c>
      <c r="C132" s="8"/>
      <c r="D132" s="5"/>
      <c r="E132" s="8"/>
      <c r="G132" s="263" t="s">
        <v>455</v>
      </c>
      <c r="H132" s="264"/>
      <c r="I132" s="264"/>
      <c r="J132" s="264"/>
      <c r="K132" s="264"/>
      <c r="L132" s="264"/>
      <c r="M132" s="264"/>
      <c r="N132" s="264"/>
      <c r="O132" s="265"/>
    </row>
    <row r="133" spans="2:15" ht="16.5" thickBot="1" x14ac:dyDescent="0.3">
      <c r="B133" s="57" t="s">
        <v>50</v>
      </c>
      <c r="C133" s="8"/>
      <c r="D133" s="5"/>
      <c r="E133" s="8"/>
      <c r="G133" s="467">
        <v>2011</v>
      </c>
      <c r="H133" s="468"/>
      <c r="I133" s="468"/>
      <c r="J133" s="468"/>
      <c r="K133" s="468"/>
      <c r="L133" s="468"/>
      <c r="M133" s="468"/>
      <c r="N133" s="468"/>
      <c r="O133" s="469"/>
    </row>
    <row r="134" spans="2:15" ht="16.5" thickBot="1" x14ac:dyDescent="0.3">
      <c r="B134" s="57" t="s">
        <v>48</v>
      </c>
      <c r="C134" s="8"/>
      <c r="D134" s="5"/>
      <c r="E134" s="8"/>
      <c r="G134" s="467" t="s">
        <v>456</v>
      </c>
      <c r="H134" s="468"/>
      <c r="I134" s="468"/>
      <c r="J134" s="468"/>
      <c r="K134" s="468"/>
      <c r="L134" s="468"/>
      <c r="M134" s="468"/>
      <c r="N134" s="468"/>
      <c r="O134" s="469"/>
    </row>
    <row r="135" spans="2:15" ht="16.5" thickBot="1" x14ac:dyDescent="0.3">
      <c r="B135" s="57" t="s">
        <v>53</v>
      </c>
      <c r="C135" s="8"/>
      <c r="D135" s="5"/>
      <c r="E135" s="8"/>
      <c r="G135" s="467" t="s">
        <v>457</v>
      </c>
      <c r="H135" s="468"/>
      <c r="I135" s="468"/>
      <c r="J135" s="468"/>
      <c r="K135" s="468"/>
      <c r="L135" s="468"/>
      <c r="M135" s="468"/>
      <c r="N135" s="468"/>
      <c r="O135" s="469"/>
    </row>
    <row r="136" spans="2:15" ht="16.5" thickBot="1" x14ac:dyDescent="0.3">
      <c r="B136" s="57" t="s">
        <v>46</v>
      </c>
      <c r="C136" s="8"/>
      <c r="D136" s="5"/>
      <c r="E136" s="8"/>
      <c r="G136" s="467" t="s">
        <v>458</v>
      </c>
      <c r="H136" s="468"/>
      <c r="I136" s="468"/>
      <c r="J136" s="468"/>
      <c r="K136" s="468"/>
      <c r="L136" s="468"/>
      <c r="M136" s="468"/>
      <c r="N136" s="468"/>
      <c r="O136" s="469"/>
    </row>
    <row r="137" spans="2:15" ht="16.5" thickBot="1" x14ac:dyDescent="0.3">
      <c r="B137" s="57" t="s">
        <v>52</v>
      </c>
      <c r="C137" s="8"/>
      <c r="D137" s="5"/>
      <c r="E137" s="8"/>
      <c r="G137" s="467" t="s">
        <v>332</v>
      </c>
      <c r="H137" s="468"/>
      <c r="I137" s="468"/>
      <c r="J137" s="468"/>
      <c r="K137" s="468"/>
      <c r="L137" s="468"/>
      <c r="M137" s="468"/>
      <c r="N137" s="468"/>
      <c r="O137" s="469"/>
    </row>
    <row r="138" spans="2:15" ht="16.5" thickBot="1" x14ac:dyDescent="0.3">
      <c r="B138" s="57" t="s">
        <v>180</v>
      </c>
      <c r="C138" s="8"/>
      <c r="D138" s="5"/>
      <c r="E138" s="8"/>
      <c r="G138" s="472">
        <f>E125</f>
        <v>130000000</v>
      </c>
      <c r="H138" s="473"/>
      <c r="I138" s="473"/>
      <c r="J138" s="473"/>
      <c r="K138" s="473"/>
      <c r="L138" s="473"/>
      <c r="M138" s="473"/>
      <c r="N138" s="473"/>
      <c r="O138" s="474"/>
    </row>
    <row r="139" spans="2:15" ht="16.5" thickBot="1" x14ac:dyDescent="0.3">
      <c r="B139" s="57" t="s">
        <v>191</v>
      </c>
      <c r="C139" s="8"/>
      <c r="D139" s="5"/>
      <c r="E139" s="8"/>
      <c r="G139" s="221" t="s">
        <v>445</v>
      </c>
      <c r="H139" s="470" t="s">
        <v>2</v>
      </c>
      <c r="I139" s="470"/>
      <c r="J139" s="470"/>
      <c r="K139" s="470"/>
      <c r="L139" s="470"/>
      <c r="M139" s="470"/>
      <c r="N139" s="470"/>
      <c r="O139" s="471"/>
    </row>
    <row r="140" spans="2:15" ht="16.5" thickBot="1" x14ac:dyDescent="0.3">
      <c r="B140" s="58" t="s">
        <v>192</v>
      </c>
      <c r="C140" s="59"/>
      <c r="D140" s="60"/>
      <c r="E140" s="59"/>
      <c r="F140" s="61"/>
      <c r="G140" s="472">
        <v>64000000</v>
      </c>
      <c r="H140" s="473"/>
      <c r="I140" s="473"/>
      <c r="J140" s="473"/>
      <c r="K140" s="473"/>
      <c r="L140" s="473"/>
      <c r="M140" s="473"/>
      <c r="N140" s="473"/>
      <c r="O140" s="474"/>
    </row>
    <row r="141" spans="2:15" ht="16.5" thickBot="1" x14ac:dyDescent="0.3">
      <c r="B141" s="485" t="s">
        <v>312</v>
      </c>
      <c r="C141" s="486"/>
      <c r="D141" s="486"/>
      <c r="E141" s="486"/>
      <c r="F141" s="486"/>
      <c r="G141" s="486"/>
      <c r="H141" s="486"/>
      <c r="I141" s="486"/>
      <c r="J141" s="486"/>
      <c r="K141" s="486"/>
      <c r="L141" s="486"/>
      <c r="M141" s="486"/>
      <c r="N141" s="486"/>
      <c r="O141" s="487"/>
    </row>
    <row r="142" spans="2:15" ht="9" customHeight="1" x14ac:dyDescent="0.25">
      <c r="B142" s="214"/>
      <c r="C142" s="214"/>
      <c r="D142" s="214"/>
      <c r="E142" s="214"/>
      <c r="F142" s="214"/>
      <c r="G142" s="214"/>
      <c r="H142" s="214"/>
      <c r="I142" s="214"/>
      <c r="J142" s="214"/>
      <c r="K142" s="214"/>
      <c r="L142" s="214"/>
      <c r="M142" s="214"/>
      <c r="N142" s="214"/>
      <c r="O142" s="214"/>
    </row>
    <row r="143" spans="2:15" x14ac:dyDescent="0.25">
      <c r="B143" s="9"/>
      <c r="C143" s="255"/>
      <c r="D143" s="555" t="s">
        <v>44</v>
      </c>
      <c r="E143" s="555"/>
      <c r="F143" s="555"/>
      <c r="G143" s="555"/>
      <c r="H143" s="555"/>
      <c r="I143" s="555"/>
      <c r="J143" s="555"/>
      <c r="K143" s="555"/>
      <c r="L143" s="555"/>
      <c r="M143" s="255"/>
      <c r="N143" s="255"/>
    </row>
    <row r="144" spans="2:15" ht="15.75" x14ac:dyDescent="0.25">
      <c r="B144" s="165" t="s">
        <v>19</v>
      </c>
      <c r="C144" s="165"/>
      <c r="D144" s="165"/>
      <c r="E144" s="165"/>
      <c r="F144" s="165"/>
      <c r="G144" s="165"/>
      <c r="H144" s="165"/>
      <c r="I144" s="165"/>
      <c r="J144" s="165"/>
      <c r="K144" s="452">
        <f>K111-K120</f>
        <v>25766600</v>
      </c>
      <c r="L144" s="452"/>
      <c r="M144" s="452"/>
      <c r="N144" s="452"/>
    </row>
    <row r="145" spans="2:24" ht="14.25" customHeight="1" x14ac:dyDescent="0.25">
      <c r="B145" s="158" t="s">
        <v>27</v>
      </c>
      <c r="C145" s="158"/>
      <c r="D145" s="158"/>
      <c r="E145" s="158"/>
      <c r="F145" s="158"/>
      <c r="G145" s="158"/>
      <c r="H145" s="158"/>
      <c r="I145" s="158"/>
      <c r="J145" s="158"/>
      <c r="K145" s="451">
        <f>K111-K121</f>
        <v>29516600</v>
      </c>
      <c r="L145" s="451"/>
      <c r="M145" s="451"/>
      <c r="N145" s="451"/>
    </row>
    <row r="146" spans="2:24" ht="15.75" x14ac:dyDescent="0.25">
      <c r="B146" s="158" t="s">
        <v>28</v>
      </c>
      <c r="C146" s="158"/>
      <c r="D146" s="158"/>
      <c r="E146" s="158"/>
      <c r="F146" s="158"/>
      <c r="G146" s="158"/>
      <c r="H146" s="158"/>
      <c r="I146" s="158"/>
      <c r="J146" s="158"/>
      <c r="K146" s="451">
        <f>K111-K122</f>
        <v>30766600</v>
      </c>
      <c r="L146" s="451"/>
      <c r="M146" s="451"/>
      <c r="N146" s="451"/>
    </row>
    <row r="147" spans="2:24" ht="15.75" x14ac:dyDescent="0.25">
      <c r="B147" s="229" t="s">
        <v>28</v>
      </c>
      <c r="C147" s="229"/>
      <c r="D147" s="229"/>
      <c r="E147" s="229"/>
      <c r="F147" s="229"/>
      <c r="G147" s="229"/>
      <c r="H147" s="229"/>
      <c r="I147" s="229"/>
      <c r="J147" s="229"/>
      <c r="K147" s="465">
        <f>K111-K123</f>
        <v>32291600</v>
      </c>
      <c r="L147" s="465"/>
      <c r="M147" s="465"/>
      <c r="N147" s="465"/>
      <c r="O147" s="223"/>
    </row>
    <row r="148" spans="2:24" ht="15.75" x14ac:dyDescent="0.25">
      <c r="B148" s="229"/>
      <c r="C148" s="229"/>
      <c r="D148" s="229"/>
      <c r="E148" s="229"/>
      <c r="F148" s="229"/>
      <c r="G148" s="229"/>
      <c r="H148" s="229"/>
      <c r="I148" s="229"/>
      <c r="J148" s="229"/>
      <c r="K148" s="257"/>
      <c r="L148" s="257"/>
      <c r="M148" s="257"/>
      <c r="N148" s="257"/>
      <c r="O148" s="223"/>
    </row>
    <row r="149" spans="2:24" ht="15.75" x14ac:dyDescent="0.25">
      <c r="B149" s="229"/>
      <c r="C149" s="229"/>
      <c r="D149" s="229"/>
      <c r="E149" s="229"/>
      <c r="F149" s="229"/>
      <c r="G149" s="229"/>
      <c r="H149" s="229"/>
      <c r="I149" s="229"/>
      <c r="J149" s="229"/>
      <c r="K149" s="257"/>
      <c r="L149" s="257"/>
      <c r="M149" s="257"/>
      <c r="N149" s="257"/>
      <c r="O149" s="223"/>
    </row>
    <row r="150" spans="2:24" ht="15.75" x14ac:dyDescent="0.25">
      <c r="B150" s="229"/>
      <c r="C150" s="229"/>
      <c r="D150" s="229"/>
      <c r="E150" s="229"/>
      <c r="F150" s="229"/>
      <c r="G150" s="229"/>
      <c r="H150" s="229"/>
      <c r="I150" s="229"/>
      <c r="J150" s="229"/>
      <c r="K150" s="257"/>
      <c r="L150" s="257"/>
      <c r="M150" s="257"/>
      <c r="N150" s="257"/>
      <c r="O150" s="223"/>
    </row>
    <row r="151" spans="2:24" ht="15.75" x14ac:dyDescent="0.25">
      <c r="B151" s="229"/>
      <c r="C151" s="229"/>
      <c r="D151" s="229"/>
      <c r="E151" s="229"/>
      <c r="F151" s="229"/>
      <c r="G151" s="229"/>
      <c r="H151" s="229"/>
      <c r="I151" s="229"/>
      <c r="J151" s="229"/>
      <c r="K151" s="257"/>
      <c r="L151" s="257"/>
      <c r="M151" s="257"/>
      <c r="N151" s="257"/>
      <c r="O151" s="223"/>
    </row>
    <row r="152" spans="2:24" ht="15.75" x14ac:dyDescent="0.25">
      <c r="B152" s="229"/>
      <c r="C152" s="229"/>
      <c r="D152" s="229"/>
      <c r="E152" s="229"/>
      <c r="F152" s="229"/>
      <c r="G152" s="229"/>
      <c r="H152" s="229"/>
      <c r="I152" s="229"/>
      <c r="J152" s="229"/>
      <c r="K152" s="257"/>
      <c r="L152" s="257"/>
      <c r="M152" s="257"/>
      <c r="N152" s="257"/>
      <c r="O152" s="223"/>
    </row>
    <row r="153" spans="2:24" ht="15.75" x14ac:dyDescent="0.25">
      <c r="B153" s="229"/>
      <c r="C153" s="229"/>
      <c r="D153" s="229"/>
      <c r="E153" s="229"/>
      <c r="F153" s="229"/>
      <c r="G153" s="229"/>
      <c r="H153" s="229"/>
      <c r="I153" s="229"/>
      <c r="J153" s="229"/>
      <c r="K153" s="257"/>
      <c r="L153" s="257"/>
      <c r="M153" s="257"/>
      <c r="N153" s="257"/>
      <c r="O153" s="223"/>
    </row>
    <row r="154" spans="2:24" customFormat="1" x14ac:dyDescent="0.25">
      <c r="B154" s="153" t="s">
        <v>182</v>
      </c>
      <c r="C154" s="153"/>
      <c r="D154" s="153"/>
      <c r="E154" s="154"/>
      <c r="F154" s="4"/>
      <c r="G154" s="94"/>
      <c r="H154" s="94"/>
      <c r="I154" s="94"/>
      <c r="J154" s="94"/>
      <c r="K154" s="9"/>
      <c r="L154" s="9"/>
      <c r="M154" s="9"/>
      <c r="N154" s="9"/>
      <c r="O154" s="41"/>
      <c r="P154" s="4"/>
      <c r="Q154" s="4"/>
      <c r="R154" s="4"/>
      <c r="S154" s="4"/>
      <c r="T154" s="4"/>
      <c r="U154" s="4"/>
      <c r="V154" s="4"/>
      <c r="W154" s="4"/>
      <c r="X154" s="4"/>
    </row>
    <row r="155" spans="2:24" ht="15" customHeight="1" x14ac:dyDescent="0.25">
      <c r="B155" s="62" t="s">
        <v>171</v>
      </c>
      <c r="C155" s="63"/>
      <c r="D155" s="63"/>
      <c r="E155" s="63"/>
      <c r="F155" s="63"/>
      <c r="G155" s="63"/>
      <c r="H155" s="63"/>
      <c r="I155" s="63"/>
      <c r="J155" s="63"/>
      <c r="K155" s="63"/>
      <c r="L155" s="63"/>
      <c r="M155" s="63"/>
      <c r="N155" s="64"/>
    </row>
    <row r="156" spans="2:24" ht="15" customHeight="1" x14ac:dyDescent="0.25">
      <c r="B156" s="65" t="s">
        <v>172</v>
      </c>
      <c r="C156" s="66"/>
      <c r="D156" s="66"/>
      <c r="E156" s="66"/>
      <c r="F156" s="66"/>
      <c r="G156" s="66"/>
      <c r="H156" s="66"/>
      <c r="I156" s="66"/>
      <c r="J156" s="66"/>
      <c r="K156" s="66"/>
      <c r="L156" s="66"/>
      <c r="M156" s="66"/>
      <c r="N156" s="67"/>
    </row>
    <row r="157" spans="2:24" ht="15" customHeight="1" x14ac:dyDescent="0.25">
      <c r="B157" s="65" t="s">
        <v>189</v>
      </c>
      <c r="C157" s="66"/>
      <c r="D157" s="66"/>
      <c r="E157" s="66"/>
      <c r="F157" s="66"/>
      <c r="G157" s="66"/>
      <c r="H157" s="66"/>
      <c r="I157" s="66"/>
      <c r="J157" s="66"/>
      <c r="K157" s="66"/>
      <c r="L157" s="66"/>
      <c r="M157" s="66"/>
      <c r="N157" s="67"/>
    </row>
    <row r="158" spans="2:24" ht="15" customHeight="1" x14ac:dyDescent="0.25">
      <c r="B158" s="65" t="s">
        <v>471</v>
      </c>
      <c r="C158" s="66"/>
      <c r="D158" s="66"/>
      <c r="E158" s="66"/>
      <c r="F158" s="66"/>
      <c r="G158" s="66"/>
      <c r="H158" s="66"/>
      <c r="I158" s="66"/>
      <c r="J158" s="66"/>
      <c r="K158" s="66"/>
      <c r="L158" s="66"/>
      <c r="M158" s="66"/>
      <c r="N158" s="67"/>
    </row>
    <row r="159" spans="2:24" ht="15" customHeight="1" x14ac:dyDescent="0.25">
      <c r="B159" s="68"/>
      <c r="C159" s="69"/>
      <c r="D159" s="69"/>
      <c r="E159" s="69"/>
      <c r="F159" s="69"/>
      <c r="G159" s="69"/>
      <c r="H159" s="69"/>
      <c r="I159" s="69"/>
      <c r="J159" s="69"/>
      <c r="K159" s="69"/>
      <c r="L159" s="69"/>
      <c r="M159" s="69"/>
      <c r="N159" s="70"/>
    </row>
    <row r="160" spans="2:24" ht="15" customHeight="1" x14ac:dyDescent="0.25">
      <c r="B160" s="14"/>
      <c r="C160" s="14"/>
      <c r="D160" s="14"/>
      <c r="E160" s="14"/>
      <c r="F160" s="14"/>
      <c r="G160" s="14"/>
      <c r="H160" s="14"/>
      <c r="I160" s="14"/>
      <c r="J160" s="14"/>
      <c r="K160" s="14"/>
      <c r="L160" s="14"/>
      <c r="M160" s="14"/>
      <c r="N160" s="14"/>
    </row>
    <row r="161" spans="2:21" ht="19.5" customHeight="1" x14ac:dyDescent="0.25">
      <c r="B161" s="488" t="s">
        <v>173</v>
      </c>
      <c r="C161" s="489"/>
      <c r="D161" s="489"/>
      <c r="E161" s="489"/>
      <c r="F161" s="489"/>
      <c r="G161" s="490"/>
      <c r="H161" s="488" t="s">
        <v>174</v>
      </c>
      <c r="I161" s="489"/>
      <c r="J161" s="489"/>
      <c r="K161" s="489"/>
      <c r="L161" s="489"/>
      <c r="M161" s="489"/>
      <c r="N161" s="490"/>
    </row>
    <row r="162" spans="2:21" ht="15" customHeight="1" x14ac:dyDescent="0.25">
      <c r="B162" s="446" t="s">
        <v>176</v>
      </c>
      <c r="C162" s="447"/>
      <c r="D162" s="448" t="s">
        <v>461</v>
      </c>
      <c r="E162" s="449"/>
      <c r="F162" s="449"/>
      <c r="G162" s="450"/>
      <c r="H162" s="446" t="s">
        <v>176</v>
      </c>
      <c r="I162" s="447"/>
      <c r="J162" s="448"/>
      <c r="K162" s="449"/>
      <c r="L162" s="449"/>
      <c r="M162" s="449"/>
      <c r="N162" s="450"/>
      <c r="R162" s="3"/>
      <c r="S162" s="1"/>
      <c r="T162" s="1"/>
      <c r="U162" s="1"/>
    </row>
    <row r="163" spans="2:21" ht="15" customHeight="1" x14ac:dyDescent="0.25">
      <c r="B163" s="457" t="s">
        <v>81</v>
      </c>
      <c r="C163" s="458"/>
      <c r="D163" s="457" t="s">
        <v>186</v>
      </c>
      <c r="E163" s="459"/>
      <c r="F163" s="459"/>
      <c r="G163" s="458"/>
      <c r="H163" s="459" t="s">
        <v>81</v>
      </c>
      <c r="I163" s="458"/>
      <c r="J163" s="457" t="s">
        <v>313</v>
      </c>
      <c r="K163" s="459"/>
      <c r="L163" s="459"/>
      <c r="M163" s="459"/>
      <c r="N163" s="458"/>
      <c r="P163" s="460"/>
      <c r="Q163" s="460"/>
      <c r="R163" s="460"/>
      <c r="S163" s="460"/>
      <c r="T163" s="460"/>
      <c r="U163" s="460"/>
    </row>
    <row r="164" spans="2:21" ht="15.75" x14ac:dyDescent="0.25">
      <c r="B164" s="446" t="s">
        <v>177</v>
      </c>
      <c r="C164" s="447"/>
      <c r="D164" s="457" t="s">
        <v>178</v>
      </c>
      <c r="E164" s="459"/>
      <c r="F164" s="459"/>
      <c r="G164" s="458"/>
      <c r="H164" s="457" t="s">
        <v>177</v>
      </c>
      <c r="I164" s="458"/>
      <c r="J164" s="552" t="s">
        <v>188</v>
      </c>
      <c r="K164" s="553"/>
      <c r="L164" s="553"/>
      <c r="M164" s="553"/>
      <c r="N164" s="554"/>
      <c r="R164" s="1"/>
      <c r="S164" s="1"/>
      <c r="T164" s="1"/>
      <c r="U164" s="1"/>
    </row>
    <row r="165" spans="2:21" ht="18.75" x14ac:dyDescent="0.25">
      <c r="B165" s="442" t="s">
        <v>179</v>
      </c>
      <c r="C165" s="443"/>
      <c r="G165" s="147"/>
      <c r="H165" s="442" t="s">
        <v>179</v>
      </c>
      <c r="I165" s="443"/>
      <c r="K165" s="1"/>
      <c r="L165" s="1"/>
      <c r="M165" s="1"/>
      <c r="N165" s="6"/>
      <c r="R165" s="1"/>
      <c r="S165" s="1"/>
      <c r="T165" s="1"/>
      <c r="U165" s="1"/>
    </row>
    <row r="166" spans="2:21" ht="18.75" x14ac:dyDescent="0.25">
      <c r="B166" s="442"/>
      <c r="C166" s="443"/>
      <c r="G166" s="147"/>
      <c r="H166" s="442"/>
      <c r="I166" s="443"/>
      <c r="K166" s="1"/>
      <c r="L166" s="1"/>
      <c r="M166" s="1"/>
      <c r="N166" s="6"/>
      <c r="R166" s="1"/>
      <c r="S166" s="1"/>
      <c r="T166" s="1"/>
      <c r="U166" s="1"/>
    </row>
    <row r="167" spans="2:21" ht="18.75" x14ac:dyDescent="0.25">
      <c r="B167" s="444"/>
      <c r="C167" s="445"/>
      <c r="D167" s="11"/>
      <c r="E167" s="11"/>
      <c r="F167" s="11"/>
      <c r="G167" s="148"/>
      <c r="H167" s="444"/>
      <c r="I167" s="445"/>
      <c r="J167" s="11"/>
      <c r="K167" s="146"/>
      <c r="L167" s="19"/>
      <c r="M167" s="19"/>
      <c r="N167" s="20"/>
      <c r="Q167" s="453"/>
      <c r="R167" s="453"/>
      <c r="S167" s="453"/>
      <c r="T167" s="453"/>
      <c r="U167" s="1"/>
    </row>
    <row r="168" spans="2:21" ht="18.75" x14ac:dyDescent="0.25">
      <c r="B168" s="150"/>
      <c r="C168" s="150"/>
      <c r="G168" s="2"/>
      <c r="H168" s="150"/>
      <c r="I168" s="150"/>
      <c r="K168" s="149"/>
      <c r="L168" s="1"/>
      <c r="M168" s="1"/>
      <c r="N168" s="1"/>
      <c r="Q168" s="256"/>
      <c r="R168" s="256"/>
      <c r="S168" s="256"/>
      <c r="T168" s="256"/>
      <c r="U168" s="1"/>
    </row>
    <row r="169" spans="2:21" ht="18.75" x14ac:dyDescent="0.25">
      <c r="B169" s="454" t="s">
        <v>175</v>
      </c>
      <c r="C169" s="455"/>
      <c r="D169" s="455"/>
      <c r="E169" s="455"/>
      <c r="F169" s="455"/>
      <c r="G169" s="455"/>
      <c r="H169" s="455"/>
      <c r="I169" s="455"/>
      <c r="J169" s="455"/>
      <c r="K169" s="455"/>
      <c r="L169" s="455"/>
      <c r="M169" s="455"/>
      <c r="N169" s="456"/>
    </row>
    <row r="170" spans="2:21" x14ac:dyDescent="0.25">
      <c r="B170" s="31"/>
      <c r="N170" s="32"/>
    </row>
    <row r="171" spans="2:21" x14ac:dyDescent="0.25">
      <c r="B171" s="31"/>
      <c r="N171" s="32"/>
    </row>
    <row r="172" spans="2:21" x14ac:dyDescent="0.25">
      <c r="B172" s="31"/>
      <c r="N172" s="32"/>
    </row>
    <row r="173" spans="2:21" x14ac:dyDescent="0.25">
      <c r="B173" s="33"/>
      <c r="C173" s="11"/>
      <c r="D173" s="11"/>
      <c r="E173" s="11"/>
      <c r="F173" s="11"/>
      <c r="G173" s="11"/>
      <c r="H173" s="11"/>
      <c r="I173" s="11"/>
      <c r="J173" s="11"/>
      <c r="K173" s="11"/>
      <c r="L173" s="11"/>
      <c r="M173" s="11"/>
      <c r="N173" s="34"/>
    </row>
  </sheetData>
  <mergeCells count="121">
    <mergeCell ref="B165:C167"/>
    <mergeCell ref="H165:I167"/>
    <mergeCell ref="Q167:T167"/>
    <mergeCell ref="B169:N169"/>
    <mergeCell ref="B163:C163"/>
    <mergeCell ref="D163:G163"/>
    <mergeCell ref="H163:I163"/>
    <mergeCell ref="J163:N163"/>
    <mergeCell ref="P163:U163"/>
    <mergeCell ref="B164:C164"/>
    <mergeCell ref="D164:G164"/>
    <mergeCell ref="H164:I164"/>
    <mergeCell ref="J164:N164"/>
    <mergeCell ref="K146:N146"/>
    <mergeCell ref="K147:N147"/>
    <mergeCell ref="B161:G161"/>
    <mergeCell ref="H161:N161"/>
    <mergeCell ref="B162:C162"/>
    <mergeCell ref="D162:G162"/>
    <mergeCell ref="H162:I162"/>
    <mergeCell ref="J162:N162"/>
    <mergeCell ref="H139:O139"/>
    <mergeCell ref="G140:O140"/>
    <mergeCell ref="B141:O141"/>
    <mergeCell ref="D143:L143"/>
    <mergeCell ref="K144:N144"/>
    <mergeCell ref="K145:N145"/>
    <mergeCell ref="G133:O133"/>
    <mergeCell ref="G134:O134"/>
    <mergeCell ref="G135:O135"/>
    <mergeCell ref="G136:O136"/>
    <mergeCell ref="G137:O137"/>
    <mergeCell ref="G138:O138"/>
    <mergeCell ref="E125:G125"/>
    <mergeCell ref="E126:F126"/>
    <mergeCell ref="E127:G127"/>
    <mergeCell ref="G130:O130"/>
    <mergeCell ref="G131:O131"/>
    <mergeCell ref="J119:N119"/>
    <mergeCell ref="E120:G120"/>
    <mergeCell ref="K120:N120"/>
    <mergeCell ref="K121:N121"/>
    <mergeCell ref="K122:N122"/>
    <mergeCell ref="K123:N123"/>
    <mergeCell ref="K109:N109"/>
    <mergeCell ref="K111:N111"/>
    <mergeCell ref="B113:N113"/>
    <mergeCell ref="C115:F115"/>
    <mergeCell ref="G115:G116"/>
    <mergeCell ref="H115:H116"/>
    <mergeCell ref="I115:J116"/>
    <mergeCell ref="C116:F116"/>
    <mergeCell ref="K93:N93"/>
    <mergeCell ref="K94:N94"/>
    <mergeCell ref="K101:N101"/>
    <mergeCell ref="K104:N104"/>
    <mergeCell ref="K105:N105"/>
    <mergeCell ref="K107:N107"/>
    <mergeCell ref="B89:G89"/>
    <mergeCell ref="H89:K89"/>
    <mergeCell ref="L89:N89"/>
    <mergeCell ref="K90:N90"/>
    <mergeCell ref="K91:N91"/>
    <mergeCell ref="K92:M92"/>
    <mergeCell ref="K96:N96"/>
    <mergeCell ref="K97:M97"/>
    <mergeCell ref="K98:N98"/>
    <mergeCell ref="K99:N99"/>
    <mergeCell ref="B86:D86"/>
    <mergeCell ref="E86:F86"/>
    <mergeCell ref="H86:K86"/>
    <mergeCell ref="L86:N86"/>
    <mergeCell ref="B88:D88"/>
    <mergeCell ref="E88:F88"/>
    <mergeCell ref="H88:K88"/>
    <mergeCell ref="L88:N88"/>
    <mergeCell ref="B85:D85"/>
    <mergeCell ref="E85:F85"/>
    <mergeCell ref="H85:K85"/>
    <mergeCell ref="L85:N85"/>
    <mergeCell ref="B87:D87"/>
    <mergeCell ref="E87:F87"/>
    <mergeCell ref="H87:K87"/>
    <mergeCell ref="L87:N87"/>
    <mergeCell ref="B83:N83"/>
    <mergeCell ref="B84:D84"/>
    <mergeCell ref="E84:F84"/>
    <mergeCell ref="H84:K84"/>
    <mergeCell ref="L84:N84"/>
    <mergeCell ref="B44:N44"/>
    <mergeCell ref="B45:N51"/>
    <mergeCell ref="B63:N63"/>
    <mergeCell ref="B64:N71"/>
    <mergeCell ref="B74:N74"/>
    <mergeCell ref="B75:N77"/>
    <mergeCell ref="B21:D21"/>
    <mergeCell ref="E21:H21"/>
    <mergeCell ref="I21:K21"/>
    <mergeCell ref="L21:N21"/>
    <mergeCell ref="B19:D19"/>
    <mergeCell ref="E19:H19"/>
    <mergeCell ref="I19:K19"/>
    <mergeCell ref="L19:N19"/>
    <mergeCell ref="B20:D20"/>
    <mergeCell ref="E20:H20"/>
    <mergeCell ref="I20:K20"/>
    <mergeCell ref="L20:N20"/>
    <mergeCell ref="B17:D17"/>
    <mergeCell ref="E17:H17"/>
    <mergeCell ref="I17:K17"/>
    <mergeCell ref="L17:N17"/>
    <mergeCell ref="B18:D18"/>
    <mergeCell ref="E18:H18"/>
    <mergeCell ref="I18:K18"/>
    <mergeCell ref="L18:N18"/>
    <mergeCell ref="B2:N2"/>
    <mergeCell ref="B3:N3"/>
    <mergeCell ref="B4:N4"/>
    <mergeCell ref="B5:N5"/>
    <mergeCell ref="B6:N6"/>
    <mergeCell ref="B16:N16"/>
  </mergeCells>
  <pageMargins left="0.33" right="0.4" top="0.17" bottom="0.27" header="0.18" footer="0.21"/>
  <pageSetup paperSize="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43009" r:id="rId4" name="Check Box 1">
              <controlPr defaultSize="0" autoFill="0" autoLine="0" autoPict="0">
                <anchor moveWithCells="1">
                  <from>
                    <xdr:col>4</xdr:col>
                    <xdr:colOff>66675</xdr:colOff>
                    <xdr:row>7</xdr:row>
                    <xdr:rowOff>190500</xdr:rowOff>
                  </from>
                  <to>
                    <xdr:col>4</xdr:col>
                    <xdr:colOff>371475</xdr:colOff>
                    <xdr:row>9</xdr:row>
                    <xdr:rowOff>19050</xdr:rowOff>
                  </to>
                </anchor>
              </controlPr>
            </control>
          </mc:Choice>
        </mc:AlternateContent>
        <mc:AlternateContent xmlns:mc="http://schemas.openxmlformats.org/markup-compatibility/2006">
          <mc:Choice Requires="x14">
            <control shapeId="43010" r:id="rId5" name="Check Box 2">
              <controlPr defaultSize="0" autoFill="0" autoLine="0" autoPict="0">
                <anchor moveWithCells="1">
                  <from>
                    <xdr:col>1</xdr:col>
                    <xdr:colOff>66675</xdr:colOff>
                    <xdr:row>7</xdr:row>
                    <xdr:rowOff>190500</xdr:rowOff>
                  </from>
                  <to>
                    <xdr:col>1</xdr:col>
                    <xdr:colOff>371475</xdr:colOff>
                    <xdr:row>9</xdr:row>
                    <xdr:rowOff>19050</xdr:rowOff>
                  </to>
                </anchor>
              </controlPr>
            </control>
          </mc:Choice>
        </mc:AlternateContent>
        <mc:AlternateContent xmlns:mc="http://schemas.openxmlformats.org/markup-compatibility/2006">
          <mc:Choice Requires="x14">
            <control shapeId="43011" r:id="rId6" name="Check Box 3">
              <controlPr defaultSize="0" autoFill="0" autoLine="0" autoPict="0">
                <anchor moveWithCells="1">
                  <from>
                    <xdr:col>8</xdr:col>
                    <xdr:colOff>66675</xdr:colOff>
                    <xdr:row>7</xdr:row>
                    <xdr:rowOff>190500</xdr:rowOff>
                  </from>
                  <to>
                    <xdr:col>8</xdr:col>
                    <xdr:colOff>371475</xdr:colOff>
                    <xdr:row>9</xdr:row>
                    <xdr:rowOff>19050</xdr:rowOff>
                  </to>
                </anchor>
              </controlPr>
            </control>
          </mc:Choice>
        </mc:AlternateContent>
        <mc:AlternateContent xmlns:mc="http://schemas.openxmlformats.org/markup-compatibility/2006">
          <mc:Choice Requires="x14">
            <control shapeId="43012" r:id="rId7" name="Check Box 4">
              <controlPr defaultSize="0" autoFill="0" autoLine="0" autoPict="0">
                <anchor moveWithCells="1">
                  <from>
                    <xdr:col>8</xdr:col>
                    <xdr:colOff>66675</xdr:colOff>
                    <xdr:row>9</xdr:row>
                    <xdr:rowOff>0</xdr:rowOff>
                  </from>
                  <to>
                    <xdr:col>8</xdr:col>
                    <xdr:colOff>371475</xdr:colOff>
                    <xdr:row>10</xdr:row>
                    <xdr:rowOff>0</xdr:rowOff>
                  </to>
                </anchor>
              </controlPr>
            </control>
          </mc:Choice>
        </mc:AlternateContent>
        <mc:AlternateContent xmlns:mc="http://schemas.openxmlformats.org/markup-compatibility/2006">
          <mc:Choice Requires="x14">
            <control shapeId="43013" r:id="rId8" name="Check Box 5">
              <controlPr defaultSize="0" autoFill="0" autoLine="0" autoPict="0">
                <anchor moveWithCells="1">
                  <from>
                    <xdr:col>11</xdr:col>
                    <xdr:colOff>66675</xdr:colOff>
                    <xdr:row>7</xdr:row>
                    <xdr:rowOff>190500</xdr:rowOff>
                  </from>
                  <to>
                    <xdr:col>11</xdr:col>
                    <xdr:colOff>371475</xdr:colOff>
                    <xdr:row>9</xdr:row>
                    <xdr:rowOff>19050</xdr:rowOff>
                  </to>
                </anchor>
              </controlPr>
            </control>
          </mc:Choice>
        </mc:AlternateContent>
        <mc:AlternateContent xmlns:mc="http://schemas.openxmlformats.org/markup-compatibility/2006">
          <mc:Choice Requires="x14">
            <control shapeId="43014" r:id="rId9" name="Check Box 6">
              <controlPr defaultSize="0" autoFill="0" autoLine="0" autoPict="0">
                <anchor moveWithCells="1">
                  <from>
                    <xdr:col>11</xdr:col>
                    <xdr:colOff>66675</xdr:colOff>
                    <xdr:row>9</xdr:row>
                    <xdr:rowOff>0</xdr:rowOff>
                  </from>
                  <to>
                    <xdr:col>11</xdr:col>
                    <xdr:colOff>371475</xdr:colOff>
                    <xdr:row>10</xdr:row>
                    <xdr:rowOff>0</xdr:rowOff>
                  </to>
                </anchor>
              </controlPr>
            </control>
          </mc:Choice>
        </mc:AlternateContent>
        <mc:AlternateContent xmlns:mc="http://schemas.openxmlformats.org/markup-compatibility/2006">
          <mc:Choice Requires="x14">
            <control shapeId="43015" r:id="rId10" name="Check Box 7">
              <controlPr defaultSize="0" autoFill="0" autoLine="0" autoPict="0">
                <anchor moveWithCells="1">
                  <from>
                    <xdr:col>1</xdr:col>
                    <xdr:colOff>66675</xdr:colOff>
                    <xdr:row>9</xdr:row>
                    <xdr:rowOff>0</xdr:rowOff>
                  </from>
                  <to>
                    <xdr:col>1</xdr:col>
                    <xdr:colOff>371475</xdr:colOff>
                    <xdr:row>10</xdr:row>
                    <xdr:rowOff>0</xdr:rowOff>
                  </to>
                </anchor>
              </controlPr>
            </control>
          </mc:Choice>
        </mc:AlternateContent>
        <mc:AlternateContent xmlns:mc="http://schemas.openxmlformats.org/markup-compatibility/2006">
          <mc:Choice Requires="x14">
            <control shapeId="43016" r:id="rId11" name="Check Box 8">
              <controlPr defaultSize="0" autoFill="0" autoLine="0" autoPict="0">
                <anchor moveWithCells="1">
                  <from>
                    <xdr:col>3</xdr:col>
                    <xdr:colOff>76200</xdr:colOff>
                    <xdr:row>27</xdr:row>
                    <xdr:rowOff>9525</xdr:rowOff>
                  </from>
                  <to>
                    <xdr:col>3</xdr:col>
                    <xdr:colOff>381000</xdr:colOff>
                    <xdr:row>28</xdr:row>
                    <xdr:rowOff>0</xdr:rowOff>
                  </to>
                </anchor>
              </controlPr>
            </control>
          </mc:Choice>
        </mc:AlternateContent>
        <mc:AlternateContent xmlns:mc="http://schemas.openxmlformats.org/markup-compatibility/2006">
          <mc:Choice Requires="x14">
            <control shapeId="43017" r:id="rId12" name="Check Box 9">
              <controlPr defaultSize="0" autoFill="0" autoLine="0" autoPict="0">
                <anchor moveWithCells="1">
                  <from>
                    <xdr:col>6</xdr:col>
                    <xdr:colOff>352425</xdr:colOff>
                    <xdr:row>27</xdr:row>
                    <xdr:rowOff>19050</xdr:rowOff>
                  </from>
                  <to>
                    <xdr:col>7</xdr:col>
                    <xdr:colOff>276225</xdr:colOff>
                    <xdr:row>28</xdr:row>
                    <xdr:rowOff>9525</xdr:rowOff>
                  </to>
                </anchor>
              </controlPr>
            </control>
          </mc:Choice>
        </mc:AlternateContent>
        <mc:AlternateContent xmlns:mc="http://schemas.openxmlformats.org/markup-compatibility/2006">
          <mc:Choice Requires="x14">
            <control shapeId="43018" r:id="rId13" name="Check Box 10">
              <controlPr defaultSize="0" autoFill="0" autoLine="0" autoPict="0">
                <anchor moveWithCells="1">
                  <from>
                    <xdr:col>6</xdr:col>
                    <xdr:colOff>66675</xdr:colOff>
                    <xdr:row>33</xdr:row>
                    <xdr:rowOff>0</xdr:rowOff>
                  </from>
                  <to>
                    <xdr:col>6</xdr:col>
                    <xdr:colOff>371475</xdr:colOff>
                    <xdr:row>34</xdr:row>
                    <xdr:rowOff>0</xdr:rowOff>
                  </to>
                </anchor>
              </controlPr>
            </control>
          </mc:Choice>
        </mc:AlternateContent>
        <mc:AlternateContent xmlns:mc="http://schemas.openxmlformats.org/markup-compatibility/2006">
          <mc:Choice Requires="x14">
            <control shapeId="43019" r:id="rId14" name="Check Box 11">
              <controlPr defaultSize="0" autoFill="0" autoLine="0" autoPict="0">
                <anchor moveWithCells="1">
                  <from>
                    <xdr:col>9</xdr:col>
                    <xdr:colOff>66675</xdr:colOff>
                    <xdr:row>33</xdr:row>
                    <xdr:rowOff>0</xdr:rowOff>
                  </from>
                  <to>
                    <xdr:col>9</xdr:col>
                    <xdr:colOff>371475</xdr:colOff>
                    <xdr:row>34</xdr:row>
                    <xdr:rowOff>0</xdr:rowOff>
                  </to>
                </anchor>
              </controlPr>
            </control>
          </mc:Choice>
        </mc:AlternateContent>
        <mc:AlternateContent xmlns:mc="http://schemas.openxmlformats.org/markup-compatibility/2006">
          <mc:Choice Requires="x14">
            <control shapeId="43020" r:id="rId15" name="Check Box 12">
              <controlPr defaultSize="0" autoFill="0" autoLine="0" autoPict="0">
                <anchor moveWithCells="1">
                  <from>
                    <xdr:col>6</xdr:col>
                    <xdr:colOff>66675</xdr:colOff>
                    <xdr:row>35</xdr:row>
                    <xdr:rowOff>0</xdr:rowOff>
                  </from>
                  <to>
                    <xdr:col>6</xdr:col>
                    <xdr:colOff>371475</xdr:colOff>
                    <xdr:row>36</xdr:row>
                    <xdr:rowOff>0</xdr:rowOff>
                  </to>
                </anchor>
              </controlPr>
            </control>
          </mc:Choice>
        </mc:AlternateContent>
        <mc:AlternateContent xmlns:mc="http://schemas.openxmlformats.org/markup-compatibility/2006">
          <mc:Choice Requires="x14">
            <control shapeId="43021" r:id="rId16" name="Check Box 13">
              <controlPr defaultSize="0" autoFill="0" autoLine="0" autoPict="0">
                <anchor moveWithCells="1">
                  <from>
                    <xdr:col>10</xdr:col>
                    <xdr:colOff>66675</xdr:colOff>
                    <xdr:row>35</xdr:row>
                    <xdr:rowOff>0</xdr:rowOff>
                  </from>
                  <to>
                    <xdr:col>10</xdr:col>
                    <xdr:colOff>371475</xdr:colOff>
                    <xdr:row>36</xdr:row>
                    <xdr:rowOff>0</xdr:rowOff>
                  </to>
                </anchor>
              </controlPr>
            </control>
          </mc:Choice>
        </mc:AlternateContent>
        <mc:AlternateContent xmlns:mc="http://schemas.openxmlformats.org/markup-compatibility/2006">
          <mc:Choice Requires="x14">
            <control shapeId="43022" r:id="rId17" name="Check Box 14">
              <controlPr defaultSize="0" autoFill="0" autoLine="0" autoPict="0">
                <anchor moveWithCells="1">
                  <from>
                    <xdr:col>6</xdr:col>
                    <xdr:colOff>66675</xdr:colOff>
                    <xdr:row>37</xdr:row>
                    <xdr:rowOff>0</xdr:rowOff>
                  </from>
                  <to>
                    <xdr:col>6</xdr:col>
                    <xdr:colOff>371475</xdr:colOff>
                    <xdr:row>38</xdr:row>
                    <xdr:rowOff>0</xdr:rowOff>
                  </to>
                </anchor>
              </controlPr>
            </control>
          </mc:Choice>
        </mc:AlternateContent>
        <mc:AlternateContent xmlns:mc="http://schemas.openxmlformats.org/markup-compatibility/2006">
          <mc:Choice Requires="x14">
            <control shapeId="43023" r:id="rId18" name="Check Box 15">
              <controlPr defaultSize="0" autoFill="0" autoLine="0" autoPict="0">
                <anchor moveWithCells="1">
                  <from>
                    <xdr:col>6</xdr:col>
                    <xdr:colOff>66675</xdr:colOff>
                    <xdr:row>38</xdr:row>
                    <xdr:rowOff>0</xdr:rowOff>
                  </from>
                  <to>
                    <xdr:col>6</xdr:col>
                    <xdr:colOff>371475</xdr:colOff>
                    <xdr:row>39</xdr:row>
                    <xdr:rowOff>0</xdr:rowOff>
                  </to>
                </anchor>
              </controlPr>
            </control>
          </mc:Choice>
        </mc:AlternateContent>
        <mc:AlternateContent xmlns:mc="http://schemas.openxmlformats.org/markup-compatibility/2006">
          <mc:Choice Requires="x14">
            <control shapeId="43024" r:id="rId19" name="Check Box 16">
              <controlPr defaultSize="0" autoFill="0" autoLine="0" autoPict="0">
                <anchor moveWithCells="1">
                  <from>
                    <xdr:col>6</xdr:col>
                    <xdr:colOff>66675</xdr:colOff>
                    <xdr:row>40</xdr:row>
                    <xdr:rowOff>0</xdr:rowOff>
                  </from>
                  <to>
                    <xdr:col>6</xdr:col>
                    <xdr:colOff>371475</xdr:colOff>
                    <xdr:row>41</xdr:row>
                    <xdr:rowOff>0</xdr:rowOff>
                  </to>
                </anchor>
              </controlPr>
            </control>
          </mc:Choice>
        </mc:AlternateContent>
        <mc:AlternateContent xmlns:mc="http://schemas.openxmlformats.org/markup-compatibility/2006">
          <mc:Choice Requires="x14">
            <control shapeId="43025" r:id="rId20" name="Check Box 17">
              <controlPr defaultSize="0" autoFill="0" autoLine="0" autoPict="0">
                <anchor moveWithCells="1">
                  <from>
                    <xdr:col>6</xdr:col>
                    <xdr:colOff>66675</xdr:colOff>
                    <xdr:row>41</xdr:row>
                    <xdr:rowOff>0</xdr:rowOff>
                  </from>
                  <to>
                    <xdr:col>6</xdr:col>
                    <xdr:colOff>371475</xdr:colOff>
                    <xdr:row>42</xdr:row>
                    <xdr:rowOff>0</xdr:rowOff>
                  </to>
                </anchor>
              </controlPr>
            </control>
          </mc:Choice>
        </mc:AlternateContent>
        <mc:AlternateContent xmlns:mc="http://schemas.openxmlformats.org/markup-compatibility/2006">
          <mc:Choice Requires="x14">
            <control shapeId="43026" r:id="rId21" name="Check Box 18">
              <controlPr defaultSize="0" autoFill="0" autoLine="0" autoPict="0">
                <anchor moveWithCells="1">
                  <from>
                    <xdr:col>6</xdr:col>
                    <xdr:colOff>66675</xdr:colOff>
                    <xdr:row>42</xdr:row>
                    <xdr:rowOff>0</xdr:rowOff>
                  </from>
                  <to>
                    <xdr:col>6</xdr:col>
                    <xdr:colOff>371475</xdr:colOff>
                    <xdr:row>43</xdr:row>
                    <xdr:rowOff>0</xdr:rowOff>
                  </to>
                </anchor>
              </controlPr>
            </control>
          </mc:Choice>
        </mc:AlternateContent>
        <mc:AlternateContent xmlns:mc="http://schemas.openxmlformats.org/markup-compatibility/2006">
          <mc:Choice Requires="x14">
            <control shapeId="43027" r:id="rId22" name="Check Box 19">
              <controlPr defaultSize="0" autoFill="0" autoLine="0" autoPict="0">
                <anchor moveWithCells="1">
                  <from>
                    <xdr:col>5</xdr:col>
                    <xdr:colOff>66675</xdr:colOff>
                    <xdr:row>53</xdr:row>
                    <xdr:rowOff>0</xdr:rowOff>
                  </from>
                  <to>
                    <xdr:col>5</xdr:col>
                    <xdr:colOff>295275</xdr:colOff>
                    <xdr:row>53</xdr:row>
                    <xdr:rowOff>180975</xdr:rowOff>
                  </to>
                </anchor>
              </controlPr>
            </control>
          </mc:Choice>
        </mc:AlternateContent>
        <mc:AlternateContent xmlns:mc="http://schemas.openxmlformats.org/markup-compatibility/2006">
          <mc:Choice Requires="x14">
            <control shapeId="43028" r:id="rId23" name="Check Box 20">
              <controlPr defaultSize="0" autoFill="0" autoLine="0" autoPict="0">
                <anchor moveWithCells="1">
                  <from>
                    <xdr:col>8</xdr:col>
                    <xdr:colOff>352425</xdr:colOff>
                    <xdr:row>53</xdr:row>
                    <xdr:rowOff>0</xdr:rowOff>
                  </from>
                  <to>
                    <xdr:col>8</xdr:col>
                    <xdr:colOff>581025</xdr:colOff>
                    <xdr:row>53</xdr:row>
                    <xdr:rowOff>180975</xdr:rowOff>
                  </to>
                </anchor>
              </controlPr>
            </control>
          </mc:Choice>
        </mc:AlternateContent>
        <mc:AlternateContent xmlns:mc="http://schemas.openxmlformats.org/markup-compatibility/2006">
          <mc:Choice Requires="x14">
            <control shapeId="43029" r:id="rId24" name="Check Box 21">
              <controlPr defaultSize="0" autoFill="0" autoLine="0" autoPict="0">
                <anchor moveWithCells="1">
                  <from>
                    <xdr:col>5</xdr:col>
                    <xdr:colOff>66675</xdr:colOff>
                    <xdr:row>55</xdr:row>
                    <xdr:rowOff>0</xdr:rowOff>
                  </from>
                  <to>
                    <xdr:col>5</xdr:col>
                    <xdr:colOff>295275</xdr:colOff>
                    <xdr:row>55</xdr:row>
                    <xdr:rowOff>180975</xdr:rowOff>
                  </to>
                </anchor>
              </controlPr>
            </control>
          </mc:Choice>
        </mc:AlternateContent>
        <mc:AlternateContent xmlns:mc="http://schemas.openxmlformats.org/markup-compatibility/2006">
          <mc:Choice Requires="x14">
            <control shapeId="43030" r:id="rId25" name="Check Box 22">
              <controlPr defaultSize="0" autoFill="0" autoLine="0" autoPict="0">
                <anchor moveWithCells="1">
                  <from>
                    <xdr:col>9</xdr:col>
                    <xdr:colOff>66675</xdr:colOff>
                    <xdr:row>55</xdr:row>
                    <xdr:rowOff>0</xdr:rowOff>
                  </from>
                  <to>
                    <xdr:col>9</xdr:col>
                    <xdr:colOff>295275</xdr:colOff>
                    <xdr:row>55</xdr:row>
                    <xdr:rowOff>180975</xdr:rowOff>
                  </to>
                </anchor>
              </controlPr>
            </control>
          </mc:Choice>
        </mc:AlternateContent>
        <mc:AlternateContent xmlns:mc="http://schemas.openxmlformats.org/markup-compatibility/2006">
          <mc:Choice Requires="x14">
            <control shapeId="43031" r:id="rId26" name="Check Box 23">
              <controlPr defaultSize="0" autoFill="0" autoLine="0" autoPict="0">
                <anchor moveWithCells="1">
                  <from>
                    <xdr:col>5</xdr:col>
                    <xdr:colOff>66675</xdr:colOff>
                    <xdr:row>57</xdr:row>
                    <xdr:rowOff>0</xdr:rowOff>
                  </from>
                  <to>
                    <xdr:col>5</xdr:col>
                    <xdr:colOff>295275</xdr:colOff>
                    <xdr:row>57</xdr:row>
                    <xdr:rowOff>180975</xdr:rowOff>
                  </to>
                </anchor>
              </controlPr>
            </control>
          </mc:Choice>
        </mc:AlternateContent>
        <mc:AlternateContent xmlns:mc="http://schemas.openxmlformats.org/markup-compatibility/2006">
          <mc:Choice Requires="x14">
            <control shapeId="43032" r:id="rId27" name="Check Box 24">
              <controlPr defaultSize="0" autoFill="0" autoLine="0" autoPict="0">
                <anchor moveWithCells="1">
                  <from>
                    <xdr:col>9</xdr:col>
                    <xdr:colOff>66675</xdr:colOff>
                    <xdr:row>57</xdr:row>
                    <xdr:rowOff>0</xdr:rowOff>
                  </from>
                  <to>
                    <xdr:col>9</xdr:col>
                    <xdr:colOff>295275</xdr:colOff>
                    <xdr:row>57</xdr:row>
                    <xdr:rowOff>180975</xdr:rowOff>
                  </to>
                </anchor>
              </controlPr>
            </control>
          </mc:Choice>
        </mc:AlternateContent>
        <mc:AlternateContent xmlns:mc="http://schemas.openxmlformats.org/markup-compatibility/2006">
          <mc:Choice Requires="x14">
            <control shapeId="43033" r:id="rId28" name="Check Box 25">
              <controlPr defaultSize="0" autoFill="0" autoLine="0" autoPict="0">
                <anchor moveWithCells="1">
                  <from>
                    <xdr:col>5</xdr:col>
                    <xdr:colOff>66675</xdr:colOff>
                    <xdr:row>59</xdr:row>
                    <xdr:rowOff>0</xdr:rowOff>
                  </from>
                  <to>
                    <xdr:col>5</xdr:col>
                    <xdr:colOff>295275</xdr:colOff>
                    <xdr:row>59</xdr:row>
                    <xdr:rowOff>180975</xdr:rowOff>
                  </to>
                </anchor>
              </controlPr>
            </control>
          </mc:Choice>
        </mc:AlternateContent>
        <mc:AlternateContent xmlns:mc="http://schemas.openxmlformats.org/markup-compatibility/2006">
          <mc:Choice Requires="x14">
            <control shapeId="43034" r:id="rId29" name="Check Box 26">
              <controlPr defaultSize="0" autoFill="0" autoLine="0" autoPict="0">
                <anchor moveWithCells="1">
                  <from>
                    <xdr:col>5</xdr:col>
                    <xdr:colOff>66675</xdr:colOff>
                    <xdr:row>59</xdr:row>
                    <xdr:rowOff>0</xdr:rowOff>
                  </from>
                  <to>
                    <xdr:col>5</xdr:col>
                    <xdr:colOff>295275</xdr:colOff>
                    <xdr:row>59</xdr:row>
                    <xdr:rowOff>180975</xdr:rowOff>
                  </to>
                </anchor>
              </controlPr>
            </control>
          </mc:Choice>
        </mc:AlternateContent>
        <mc:AlternateContent xmlns:mc="http://schemas.openxmlformats.org/markup-compatibility/2006">
          <mc:Choice Requires="x14">
            <control shapeId="43035" r:id="rId30" name="Check Box 27">
              <controlPr defaultSize="0" autoFill="0" autoLine="0" autoPict="0">
                <anchor moveWithCells="1">
                  <from>
                    <xdr:col>5</xdr:col>
                    <xdr:colOff>66675</xdr:colOff>
                    <xdr:row>59</xdr:row>
                    <xdr:rowOff>0</xdr:rowOff>
                  </from>
                  <to>
                    <xdr:col>5</xdr:col>
                    <xdr:colOff>295275</xdr:colOff>
                    <xdr:row>59</xdr:row>
                    <xdr:rowOff>180975</xdr:rowOff>
                  </to>
                </anchor>
              </controlPr>
            </control>
          </mc:Choice>
        </mc:AlternateContent>
        <mc:AlternateContent xmlns:mc="http://schemas.openxmlformats.org/markup-compatibility/2006">
          <mc:Choice Requires="x14">
            <control shapeId="43036" r:id="rId31" name="Check Box 28">
              <controlPr defaultSize="0" autoFill="0" autoLine="0" autoPict="0">
                <anchor moveWithCells="1">
                  <from>
                    <xdr:col>5</xdr:col>
                    <xdr:colOff>66675</xdr:colOff>
                    <xdr:row>59</xdr:row>
                    <xdr:rowOff>0</xdr:rowOff>
                  </from>
                  <to>
                    <xdr:col>5</xdr:col>
                    <xdr:colOff>295275</xdr:colOff>
                    <xdr:row>59</xdr:row>
                    <xdr:rowOff>180975</xdr:rowOff>
                  </to>
                </anchor>
              </controlPr>
            </control>
          </mc:Choice>
        </mc:AlternateContent>
        <mc:AlternateContent xmlns:mc="http://schemas.openxmlformats.org/markup-compatibility/2006">
          <mc:Choice Requires="x14">
            <control shapeId="43037" r:id="rId32" name="Check Box 29">
              <controlPr defaultSize="0" autoFill="0" autoLine="0" autoPict="0">
                <anchor moveWithCells="1">
                  <from>
                    <xdr:col>5</xdr:col>
                    <xdr:colOff>66675</xdr:colOff>
                    <xdr:row>60</xdr:row>
                    <xdr:rowOff>0</xdr:rowOff>
                  </from>
                  <to>
                    <xdr:col>5</xdr:col>
                    <xdr:colOff>295275</xdr:colOff>
                    <xdr:row>60</xdr:row>
                    <xdr:rowOff>180975</xdr:rowOff>
                  </to>
                </anchor>
              </controlPr>
            </control>
          </mc:Choice>
        </mc:AlternateContent>
        <mc:AlternateContent xmlns:mc="http://schemas.openxmlformats.org/markup-compatibility/2006">
          <mc:Choice Requires="x14">
            <control shapeId="43038" r:id="rId33" name="Check Box 30">
              <controlPr defaultSize="0" autoFill="0" autoLine="0" autoPict="0">
                <anchor moveWithCells="1">
                  <from>
                    <xdr:col>5</xdr:col>
                    <xdr:colOff>66675</xdr:colOff>
                    <xdr:row>61</xdr:row>
                    <xdr:rowOff>0</xdr:rowOff>
                  </from>
                  <to>
                    <xdr:col>5</xdr:col>
                    <xdr:colOff>295275</xdr:colOff>
                    <xdr:row>61</xdr:row>
                    <xdr:rowOff>180975</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178"/>
  <sheetViews>
    <sheetView topLeftCell="A72" workbookViewId="0">
      <selection activeCell="B88" sqref="B88:D88"/>
    </sheetView>
  </sheetViews>
  <sheetFormatPr defaultRowHeight="15" x14ac:dyDescent="0.25"/>
  <cols>
    <col min="1" max="1" width="1.7109375" style="4" customWidth="1"/>
    <col min="2" max="3" width="5.7109375" style="4" customWidth="1"/>
    <col min="4" max="4" width="9.140625" style="4"/>
    <col min="5" max="5" width="5.7109375" style="4" customWidth="1"/>
    <col min="6" max="6" width="6" style="4" customWidth="1"/>
    <col min="7" max="8" width="5.7109375" style="4" customWidth="1"/>
    <col min="9" max="10" width="9.140625" style="4"/>
    <col min="11" max="11" width="7" style="4" customWidth="1"/>
    <col min="12" max="13" width="5.7109375" style="4" customWidth="1"/>
    <col min="14" max="14" width="9.140625" style="4"/>
    <col min="15" max="15" width="5.7109375" style="4" customWidth="1"/>
    <col min="16" max="16384" width="9.140625" style="4"/>
  </cols>
  <sheetData>
    <row r="1" spans="2:14" ht="6.75" customHeight="1" x14ac:dyDescent="0.25"/>
    <row r="2" spans="2:14" ht="21" customHeight="1" x14ac:dyDescent="0.25">
      <c r="B2" s="429" t="s">
        <v>14</v>
      </c>
      <c r="C2" s="429"/>
      <c r="D2" s="429"/>
      <c r="E2" s="429"/>
      <c r="F2" s="429"/>
      <c r="G2" s="429"/>
      <c r="H2" s="429"/>
      <c r="I2" s="429"/>
      <c r="J2" s="429"/>
      <c r="K2" s="429"/>
      <c r="L2" s="429"/>
      <c r="M2" s="429"/>
      <c r="N2" s="429"/>
    </row>
    <row r="3" spans="2:14" ht="18.75" customHeight="1" x14ac:dyDescent="0.25">
      <c r="B3" s="558" t="s">
        <v>428</v>
      </c>
      <c r="C3" s="558"/>
      <c r="D3" s="558"/>
      <c r="E3" s="558"/>
      <c r="F3" s="558"/>
      <c r="G3" s="558"/>
      <c r="H3" s="558"/>
      <c r="I3" s="558"/>
      <c r="J3" s="558"/>
      <c r="K3" s="558"/>
      <c r="L3" s="558"/>
      <c r="M3" s="558"/>
      <c r="N3" s="558"/>
    </row>
    <row r="4" spans="2:14" ht="15" customHeight="1" x14ac:dyDescent="0.25">
      <c r="B4" s="431" t="s">
        <v>429</v>
      </c>
      <c r="C4" s="432"/>
      <c r="D4" s="432"/>
      <c r="E4" s="432"/>
      <c r="F4" s="432"/>
      <c r="G4" s="432"/>
      <c r="H4" s="432"/>
      <c r="I4" s="432"/>
      <c r="J4" s="432"/>
      <c r="K4" s="432"/>
      <c r="L4" s="432"/>
      <c r="M4" s="432"/>
      <c r="N4" s="433"/>
    </row>
    <row r="5" spans="2:14" x14ac:dyDescent="0.25">
      <c r="B5" s="575" t="s">
        <v>183</v>
      </c>
      <c r="C5" s="575"/>
      <c r="D5" s="575"/>
      <c r="E5" s="575"/>
      <c r="F5" s="575"/>
      <c r="G5" s="575"/>
      <c r="H5" s="575"/>
      <c r="I5" s="575"/>
      <c r="J5" s="575"/>
      <c r="K5" s="575"/>
      <c r="L5" s="575"/>
      <c r="M5" s="575"/>
      <c r="N5" s="575"/>
    </row>
    <row r="6" spans="2:14" x14ac:dyDescent="0.25">
      <c r="B6" s="575" t="s">
        <v>426</v>
      </c>
      <c r="C6" s="575"/>
      <c r="D6" s="575"/>
      <c r="E6" s="575"/>
      <c r="F6" s="575"/>
      <c r="G6" s="575"/>
      <c r="H6" s="575"/>
      <c r="I6" s="575"/>
      <c r="J6" s="575"/>
      <c r="K6" s="575"/>
      <c r="L6" s="575"/>
      <c r="M6" s="575"/>
      <c r="N6" s="575"/>
    </row>
    <row r="7" spans="2:14" ht="4.5" customHeight="1" x14ac:dyDescent="0.25">
      <c r="B7" s="16"/>
      <c r="C7" s="16"/>
      <c r="D7" s="16"/>
      <c r="E7" s="16"/>
      <c r="F7" s="16"/>
      <c r="G7" s="16"/>
      <c r="H7" s="16"/>
      <c r="I7" s="16"/>
      <c r="J7" s="16"/>
      <c r="K7" s="16"/>
      <c r="L7" s="16"/>
      <c r="M7" s="16"/>
      <c r="N7" s="16"/>
    </row>
    <row r="8" spans="2:14" ht="15.75" customHeight="1" x14ac:dyDescent="0.25">
      <c r="B8" s="72" t="s">
        <v>55</v>
      </c>
      <c r="C8" s="73"/>
      <c r="D8" s="73"/>
      <c r="E8" s="73"/>
      <c r="F8" s="73"/>
      <c r="G8" s="16"/>
      <c r="H8" s="16"/>
      <c r="I8" s="72" t="s">
        <v>60</v>
      </c>
      <c r="J8" s="73"/>
      <c r="K8" s="73"/>
      <c r="L8" s="73"/>
      <c r="M8" s="73"/>
      <c r="N8" s="16"/>
    </row>
    <row r="9" spans="2:14" s="17" customFormat="1" ht="12.75" x14ac:dyDescent="0.25">
      <c r="B9" s="151"/>
      <c r="C9" s="17" t="s">
        <v>56</v>
      </c>
      <c r="E9" s="151"/>
      <c r="F9" s="17" t="s">
        <v>57</v>
      </c>
      <c r="I9" s="151"/>
      <c r="J9" s="17" t="s">
        <v>12</v>
      </c>
      <c r="L9" s="151"/>
      <c r="M9" s="17" t="s">
        <v>13</v>
      </c>
    </row>
    <row r="10" spans="2:14" x14ac:dyDescent="0.25">
      <c r="B10" s="151"/>
      <c r="C10" s="17" t="s">
        <v>181</v>
      </c>
      <c r="I10" s="151"/>
      <c r="J10" s="17" t="s">
        <v>58</v>
      </c>
      <c r="K10" s="17"/>
      <c r="L10" s="151"/>
      <c r="M10" s="17" t="s">
        <v>59</v>
      </c>
      <c r="N10" s="17"/>
    </row>
    <row r="11" spans="2:14" ht="4.5" customHeight="1" x14ac:dyDescent="0.25"/>
    <row r="12" spans="2:14" ht="15.75" x14ac:dyDescent="0.25">
      <c r="B12" s="72" t="s">
        <v>61</v>
      </c>
      <c r="C12" s="73"/>
      <c r="D12" s="73"/>
      <c r="E12" s="71"/>
      <c r="F12" s="71"/>
    </row>
    <row r="13" spans="2:14" x14ac:dyDescent="0.25">
      <c r="B13" s="9" t="s">
        <v>62</v>
      </c>
    </row>
    <row r="14" spans="2:14" x14ac:dyDescent="0.25">
      <c r="B14" s="4" t="s">
        <v>63</v>
      </c>
    </row>
    <row r="15" spans="2:14" ht="2.25" customHeight="1" x14ac:dyDescent="0.25"/>
    <row r="16" spans="2:14" x14ac:dyDescent="0.25">
      <c r="B16" s="435" t="s">
        <v>64</v>
      </c>
      <c r="C16" s="435"/>
      <c r="D16" s="435"/>
      <c r="E16" s="435"/>
      <c r="F16" s="435"/>
      <c r="G16" s="435"/>
      <c r="H16" s="435"/>
      <c r="I16" s="435"/>
      <c r="J16" s="435"/>
      <c r="K16" s="435"/>
      <c r="L16" s="435"/>
      <c r="M16" s="435"/>
      <c r="N16" s="435"/>
    </row>
    <row r="17" spans="2:14" x14ac:dyDescent="0.25">
      <c r="B17" s="439" t="s">
        <v>65</v>
      </c>
      <c r="C17" s="440"/>
      <c r="D17" s="441"/>
      <c r="E17" s="439" t="s">
        <v>67</v>
      </c>
      <c r="F17" s="440"/>
      <c r="G17" s="440"/>
      <c r="H17" s="441"/>
      <c r="I17" s="436" t="s">
        <v>68</v>
      </c>
      <c r="J17" s="437"/>
      <c r="K17" s="438"/>
      <c r="L17" s="436" t="s">
        <v>69</v>
      </c>
      <c r="M17" s="437"/>
      <c r="N17" s="438"/>
    </row>
    <row r="18" spans="2:14" x14ac:dyDescent="0.25">
      <c r="B18" s="397" t="s">
        <v>66</v>
      </c>
      <c r="C18" s="398"/>
      <c r="D18" s="399"/>
      <c r="E18" s="400" t="s">
        <v>5</v>
      </c>
      <c r="F18" s="401"/>
      <c r="G18" s="401"/>
      <c r="H18" s="402"/>
      <c r="I18" s="379"/>
      <c r="J18" s="380"/>
      <c r="K18" s="381"/>
      <c r="L18" s="379" t="s">
        <v>5</v>
      </c>
      <c r="M18" s="380"/>
      <c r="N18" s="381"/>
    </row>
    <row r="19" spans="2:14" x14ac:dyDescent="0.25">
      <c r="B19" s="397" t="s">
        <v>198</v>
      </c>
      <c r="C19" s="398"/>
      <c r="D19" s="399"/>
      <c r="E19" s="400" t="s">
        <v>352</v>
      </c>
      <c r="F19" s="573"/>
      <c r="G19" s="573"/>
      <c r="H19" s="574"/>
      <c r="I19" s="379"/>
      <c r="J19" s="380"/>
      <c r="K19" s="381"/>
      <c r="L19" s="379" t="s">
        <v>5</v>
      </c>
      <c r="M19" s="380"/>
      <c r="N19" s="381"/>
    </row>
    <row r="20" spans="2:14" x14ac:dyDescent="0.25">
      <c r="B20" s="397" t="s">
        <v>70</v>
      </c>
      <c r="C20" s="398"/>
      <c r="D20" s="399"/>
      <c r="E20" s="400" t="s">
        <v>430</v>
      </c>
      <c r="F20" s="401"/>
      <c r="G20" s="401"/>
      <c r="H20" s="402"/>
      <c r="I20" s="379" t="s">
        <v>431</v>
      </c>
      <c r="J20" s="380"/>
      <c r="K20" s="381"/>
      <c r="L20" s="379" t="s">
        <v>184</v>
      </c>
      <c r="M20" s="380"/>
      <c r="N20" s="381"/>
    </row>
    <row r="21" spans="2:14" x14ac:dyDescent="0.25">
      <c r="B21" s="397" t="s">
        <v>424</v>
      </c>
      <c r="C21" s="398"/>
      <c r="D21" s="399"/>
      <c r="E21" s="400"/>
      <c r="F21" s="401"/>
      <c r="G21" s="401"/>
      <c r="H21" s="402"/>
      <c r="I21" s="379"/>
      <c r="J21" s="380"/>
      <c r="K21" s="381"/>
      <c r="L21" s="379" t="s">
        <v>184</v>
      </c>
      <c r="M21" s="380"/>
      <c r="N21" s="381"/>
    </row>
    <row r="22" spans="2:14" x14ac:dyDescent="0.25">
      <c r="B22" s="397" t="s">
        <v>209</v>
      </c>
      <c r="C22" s="398"/>
      <c r="D22" s="399"/>
      <c r="E22" s="400" t="s">
        <v>432</v>
      </c>
      <c r="F22" s="401"/>
      <c r="G22" s="401"/>
      <c r="H22" s="402"/>
      <c r="I22" s="379" t="s">
        <v>351</v>
      </c>
      <c r="J22" s="380"/>
      <c r="K22" s="381"/>
      <c r="L22" s="379" t="s">
        <v>184</v>
      </c>
      <c r="M22" s="380"/>
      <c r="N22" s="381"/>
    </row>
    <row r="23" spans="2:14" ht="6.75" customHeight="1" thickBot="1" x14ac:dyDescent="0.3">
      <c r="B23" s="74"/>
      <c r="C23" s="74"/>
      <c r="D23" s="74"/>
      <c r="E23" s="75"/>
      <c r="F23" s="75"/>
      <c r="G23" s="75"/>
      <c r="H23" s="75"/>
      <c r="I23" s="74"/>
      <c r="J23" s="74"/>
      <c r="K23" s="74"/>
      <c r="L23" s="74"/>
      <c r="M23" s="74"/>
      <c r="N23" s="74"/>
    </row>
    <row r="24" spans="2:14" x14ac:dyDescent="0.25">
      <c r="B24" s="85" t="s">
        <v>71</v>
      </c>
      <c r="C24" s="86"/>
      <c r="D24" s="87"/>
      <c r="E24" s="87"/>
      <c r="F24" s="87"/>
      <c r="G24" s="87"/>
      <c r="H24" s="87"/>
      <c r="I24" s="87"/>
      <c r="J24" s="87"/>
      <c r="K24" s="87"/>
      <c r="L24" s="87"/>
      <c r="M24" s="87"/>
      <c r="N24" s="88"/>
    </row>
    <row r="25" spans="2:14" x14ac:dyDescent="0.25">
      <c r="B25" s="89" t="s">
        <v>72</v>
      </c>
      <c r="C25" s="76"/>
      <c r="D25" s="76"/>
      <c r="E25" s="76"/>
      <c r="F25" s="76"/>
      <c r="G25" s="76"/>
      <c r="H25" s="76"/>
      <c r="I25" s="76"/>
      <c r="J25" s="76"/>
      <c r="K25" s="76"/>
      <c r="L25" s="66"/>
      <c r="M25" s="66"/>
      <c r="N25" s="90"/>
    </row>
    <row r="26" spans="2:14" ht="6" customHeight="1" thickBot="1" x14ac:dyDescent="0.3">
      <c r="B26" s="91"/>
      <c r="C26" s="92"/>
      <c r="D26" s="92"/>
      <c r="E26" s="92"/>
      <c r="F26" s="92"/>
      <c r="G26" s="92"/>
      <c r="H26" s="92"/>
      <c r="I26" s="92"/>
      <c r="J26" s="92"/>
      <c r="K26" s="92"/>
      <c r="L26" s="92"/>
      <c r="M26" s="92"/>
      <c r="N26" s="93"/>
    </row>
    <row r="27" spans="2:14" ht="3" customHeight="1" x14ac:dyDescent="0.25"/>
    <row r="28" spans="2:14" x14ac:dyDescent="0.25">
      <c r="B28" s="4" t="s">
        <v>74</v>
      </c>
    </row>
    <row r="29" spans="2:14" ht="15.75" thickBot="1" x14ac:dyDescent="0.3">
      <c r="B29" s="4" t="s">
        <v>75</v>
      </c>
      <c r="E29" s="151"/>
      <c r="F29" s="4" t="s">
        <v>76</v>
      </c>
    </row>
    <row r="30" spans="2:14" x14ac:dyDescent="0.25">
      <c r="B30" s="85" t="s">
        <v>71</v>
      </c>
      <c r="C30" s="86"/>
      <c r="D30" s="87"/>
      <c r="E30" s="87"/>
      <c r="F30" s="87"/>
      <c r="G30" s="87"/>
      <c r="H30" s="87"/>
      <c r="I30" s="87"/>
      <c r="J30" s="87"/>
      <c r="K30" s="87"/>
      <c r="L30" s="87"/>
      <c r="M30" s="87"/>
      <c r="N30" s="88"/>
    </row>
    <row r="31" spans="2:14" x14ac:dyDescent="0.25">
      <c r="B31" s="89" t="s">
        <v>185</v>
      </c>
      <c r="C31" s="76"/>
      <c r="D31" s="76"/>
      <c r="E31" s="76"/>
      <c r="F31" s="76"/>
      <c r="G31" s="76"/>
      <c r="H31" s="76"/>
      <c r="I31" s="76"/>
      <c r="J31" s="76"/>
      <c r="K31" s="76"/>
      <c r="L31" s="66"/>
      <c r="M31" s="66"/>
      <c r="N31" s="90"/>
    </row>
    <row r="32" spans="2:14" ht="5.25" customHeight="1" thickBot="1" x14ac:dyDescent="0.3">
      <c r="B32" s="91"/>
      <c r="C32" s="92"/>
      <c r="D32" s="92"/>
      <c r="E32" s="92"/>
      <c r="F32" s="92"/>
      <c r="G32" s="92"/>
      <c r="H32" s="92"/>
      <c r="I32" s="92"/>
      <c r="J32" s="92"/>
      <c r="K32" s="92"/>
      <c r="L32" s="92"/>
      <c r="M32" s="92"/>
      <c r="N32" s="93"/>
    </row>
    <row r="33" spans="2:14" ht="4.5" customHeight="1" x14ac:dyDescent="0.25"/>
    <row r="34" spans="2:14" ht="16.5" thickBot="1" x14ac:dyDescent="0.3">
      <c r="B34" s="72" t="s">
        <v>73</v>
      </c>
      <c r="C34" s="73"/>
      <c r="D34" s="73"/>
      <c r="E34" s="77"/>
    </row>
    <row r="35" spans="2:14" x14ac:dyDescent="0.25">
      <c r="B35" s="80" t="s">
        <v>77</v>
      </c>
      <c r="C35" s="55"/>
      <c r="D35" s="55"/>
      <c r="E35" s="55"/>
      <c r="F35" s="55"/>
      <c r="G35" s="152"/>
      <c r="H35" s="155" t="s">
        <v>82</v>
      </c>
      <c r="I35" s="55"/>
      <c r="J35" s="152"/>
      <c r="K35" s="155" t="s">
        <v>83</v>
      </c>
      <c r="L35" s="55"/>
      <c r="M35" s="55"/>
      <c r="N35" s="95"/>
    </row>
    <row r="36" spans="2:14" ht="5.0999999999999996" customHeight="1" x14ac:dyDescent="0.25">
      <c r="B36" s="83"/>
      <c r="C36" s="77"/>
      <c r="D36" s="77"/>
      <c r="E36" s="77"/>
      <c r="F36" s="77"/>
      <c r="G36" s="78"/>
      <c r="H36" s="79"/>
      <c r="I36" s="77"/>
      <c r="J36" s="78"/>
      <c r="K36" s="79"/>
      <c r="L36" s="77"/>
      <c r="M36" s="77"/>
      <c r="N36" s="84"/>
    </row>
    <row r="37" spans="2:14" x14ac:dyDescent="0.25">
      <c r="B37" s="81" t="s">
        <v>78</v>
      </c>
      <c r="G37" s="151"/>
      <c r="H37" s="4" t="s">
        <v>84</v>
      </c>
      <c r="K37" s="151"/>
      <c r="L37" s="4" t="s">
        <v>85</v>
      </c>
      <c r="N37" s="82"/>
    </row>
    <row r="38" spans="2:14" ht="5.0999999999999996" customHeight="1" x14ac:dyDescent="0.25">
      <c r="B38" s="83"/>
      <c r="C38" s="77"/>
      <c r="D38" s="77"/>
      <c r="E38" s="77"/>
      <c r="F38" s="77"/>
      <c r="G38" s="78"/>
      <c r="H38" s="79"/>
      <c r="I38" s="77"/>
      <c r="J38" s="78"/>
      <c r="K38" s="79"/>
      <c r="L38" s="77"/>
      <c r="M38" s="77"/>
      <c r="N38" s="84"/>
    </row>
    <row r="39" spans="2:14" x14ac:dyDescent="0.25">
      <c r="B39" s="81" t="s">
        <v>79</v>
      </c>
      <c r="G39" s="151"/>
      <c r="H39" s="4" t="s">
        <v>86</v>
      </c>
      <c r="N39" s="82"/>
    </row>
    <row r="40" spans="2:14" x14ac:dyDescent="0.25">
      <c r="B40" s="81"/>
      <c r="G40" s="151"/>
      <c r="H40" s="4" t="s">
        <v>87</v>
      </c>
      <c r="N40" s="82"/>
    </row>
    <row r="41" spans="2:14" ht="5.0999999999999996" customHeight="1" x14ac:dyDescent="0.25">
      <c r="B41" s="83"/>
      <c r="C41" s="77"/>
      <c r="D41" s="77"/>
      <c r="E41" s="77"/>
      <c r="F41" s="77"/>
      <c r="G41" s="78"/>
      <c r="H41" s="79"/>
      <c r="I41" s="77"/>
      <c r="J41" s="78"/>
      <c r="K41" s="79"/>
      <c r="L41" s="77"/>
      <c r="M41" s="77"/>
      <c r="N41" s="84"/>
    </row>
    <row r="42" spans="2:14" x14ac:dyDescent="0.25">
      <c r="B42" s="81" t="s">
        <v>80</v>
      </c>
      <c r="G42" s="151"/>
      <c r="H42" s="4" t="s">
        <v>88</v>
      </c>
      <c r="J42" s="17"/>
      <c r="N42" s="82"/>
    </row>
    <row r="43" spans="2:14" x14ac:dyDescent="0.25">
      <c r="B43" s="81"/>
      <c r="G43" s="151"/>
      <c r="H43" s="4" t="s">
        <v>89</v>
      </c>
      <c r="N43" s="82"/>
    </row>
    <row r="44" spans="2:14" x14ac:dyDescent="0.25">
      <c r="B44" s="81"/>
      <c r="G44" s="151"/>
      <c r="H44" s="4" t="s">
        <v>90</v>
      </c>
      <c r="N44" s="82"/>
    </row>
    <row r="45" spans="2:14" ht="15.75" thickBot="1" x14ac:dyDescent="0.3">
      <c r="B45" s="403" t="s">
        <v>91</v>
      </c>
      <c r="C45" s="404"/>
      <c r="D45" s="404"/>
      <c r="E45" s="404"/>
      <c r="F45" s="404"/>
      <c r="G45" s="404"/>
      <c r="H45" s="404"/>
      <c r="I45" s="404"/>
      <c r="J45" s="404"/>
      <c r="K45" s="404"/>
      <c r="L45" s="404"/>
      <c r="M45" s="404"/>
      <c r="N45" s="405"/>
    </row>
    <row r="46" spans="2:14" x14ac:dyDescent="0.25">
      <c r="B46" s="382" t="s">
        <v>433</v>
      </c>
      <c r="C46" s="383"/>
      <c r="D46" s="383"/>
      <c r="E46" s="383"/>
      <c r="F46" s="383"/>
      <c r="G46" s="383"/>
      <c r="H46" s="383"/>
      <c r="I46" s="383"/>
      <c r="J46" s="383"/>
      <c r="K46" s="383"/>
      <c r="L46" s="383"/>
      <c r="M46" s="383"/>
      <c r="N46" s="384"/>
    </row>
    <row r="47" spans="2:14" ht="11.25" customHeight="1" x14ac:dyDescent="0.25">
      <c r="B47" s="385"/>
      <c r="C47" s="386"/>
      <c r="D47" s="386"/>
      <c r="E47" s="386"/>
      <c r="F47" s="386"/>
      <c r="G47" s="386"/>
      <c r="H47" s="386"/>
      <c r="I47" s="386"/>
      <c r="J47" s="386"/>
      <c r="K47" s="386"/>
      <c r="L47" s="386"/>
      <c r="M47" s="386"/>
      <c r="N47" s="387"/>
    </row>
    <row r="48" spans="2:14" ht="11.25" hidden="1" customHeight="1" x14ac:dyDescent="0.25">
      <c r="B48" s="385"/>
      <c r="C48" s="386"/>
      <c r="D48" s="386"/>
      <c r="E48" s="386"/>
      <c r="F48" s="386"/>
      <c r="G48" s="386"/>
      <c r="H48" s="386"/>
      <c r="I48" s="386"/>
      <c r="J48" s="386"/>
      <c r="K48" s="386"/>
      <c r="L48" s="386"/>
      <c r="M48" s="386"/>
      <c r="N48" s="387"/>
    </row>
    <row r="49" spans="2:14" ht="6.75" hidden="1" customHeight="1" x14ac:dyDescent="0.25">
      <c r="B49" s="385"/>
      <c r="C49" s="386"/>
      <c r="D49" s="386"/>
      <c r="E49" s="386"/>
      <c r="F49" s="386"/>
      <c r="G49" s="386"/>
      <c r="H49" s="386"/>
      <c r="I49" s="386"/>
      <c r="J49" s="386"/>
      <c r="K49" s="386"/>
      <c r="L49" s="386"/>
      <c r="M49" s="386"/>
      <c r="N49" s="387"/>
    </row>
    <row r="50" spans="2:14" hidden="1" x14ac:dyDescent="0.25">
      <c r="B50" s="385"/>
      <c r="C50" s="386"/>
      <c r="D50" s="386"/>
      <c r="E50" s="386"/>
      <c r="F50" s="386"/>
      <c r="G50" s="386"/>
      <c r="H50" s="386"/>
      <c r="I50" s="386"/>
      <c r="J50" s="386"/>
      <c r="K50" s="386"/>
      <c r="L50" s="386"/>
      <c r="M50" s="386"/>
      <c r="N50" s="387"/>
    </row>
    <row r="51" spans="2:14" ht="1.5" customHeight="1" x14ac:dyDescent="0.25">
      <c r="B51" s="385"/>
      <c r="C51" s="386"/>
      <c r="D51" s="386"/>
      <c r="E51" s="386"/>
      <c r="F51" s="386"/>
      <c r="G51" s="386"/>
      <c r="H51" s="386"/>
      <c r="I51" s="386"/>
      <c r="J51" s="386"/>
      <c r="K51" s="386"/>
      <c r="L51" s="386"/>
      <c r="M51" s="386"/>
      <c r="N51" s="387"/>
    </row>
    <row r="52" spans="2:14" ht="1.5" customHeight="1" thickBot="1" x14ac:dyDescent="0.3">
      <c r="B52" s="388"/>
      <c r="C52" s="389"/>
      <c r="D52" s="389"/>
      <c r="E52" s="389"/>
      <c r="F52" s="389"/>
      <c r="G52" s="389"/>
      <c r="H52" s="389"/>
      <c r="I52" s="389"/>
      <c r="J52" s="389"/>
      <c r="K52" s="389"/>
      <c r="L52" s="389"/>
      <c r="M52" s="389"/>
      <c r="N52" s="390"/>
    </row>
    <row r="53" spans="2:14" ht="8.25" customHeight="1" x14ac:dyDescent="0.25"/>
    <row r="54" spans="2:14" ht="16.5" thickBot="1" x14ac:dyDescent="0.3">
      <c r="B54" s="72" t="s">
        <v>92</v>
      </c>
      <c r="C54" s="73"/>
      <c r="D54" s="73"/>
    </row>
    <row r="55" spans="2:14" x14ac:dyDescent="0.25">
      <c r="B55" s="80" t="s">
        <v>93</v>
      </c>
      <c r="C55" s="55"/>
      <c r="D55" s="55"/>
      <c r="E55" s="55"/>
      <c r="F55" s="152"/>
      <c r="G55" s="55" t="s">
        <v>94</v>
      </c>
      <c r="H55" s="55"/>
      <c r="I55" s="152"/>
      <c r="J55" s="55" t="s">
        <v>230</v>
      </c>
      <c r="K55" s="55"/>
      <c r="L55" s="55"/>
      <c r="M55" s="55"/>
      <c r="N55" s="95"/>
    </row>
    <row r="56" spans="2:14" ht="5.0999999999999996" customHeight="1" x14ac:dyDescent="0.25">
      <c r="B56" s="96"/>
      <c r="C56" s="23"/>
      <c r="D56" s="23"/>
      <c r="E56" s="23"/>
      <c r="F56" s="97"/>
      <c r="G56" s="23"/>
      <c r="H56" s="23"/>
      <c r="I56" s="97"/>
      <c r="J56" s="23"/>
      <c r="K56" s="23"/>
      <c r="L56" s="23"/>
      <c r="M56" s="23"/>
      <c r="N56" s="98"/>
    </row>
    <row r="57" spans="2:14" x14ac:dyDescent="0.25">
      <c r="B57" s="81" t="s">
        <v>96</v>
      </c>
      <c r="F57" s="151"/>
      <c r="G57" s="4" t="s">
        <v>97</v>
      </c>
      <c r="J57" s="151"/>
      <c r="K57" s="4" t="s">
        <v>98</v>
      </c>
      <c r="N57" s="82"/>
    </row>
    <row r="58" spans="2:14" ht="5.0999999999999996" customHeight="1" x14ac:dyDescent="0.25">
      <c r="B58" s="96"/>
      <c r="C58" s="23"/>
      <c r="D58" s="23"/>
      <c r="E58" s="23"/>
      <c r="F58" s="97"/>
      <c r="G58" s="23"/>
      <c r="H58" s="23"/>
      <c r="I58" s="97"/>
      <c r="J58" s="23"/>
      <c r="K58" s="23"/>
      <c r="L58" s="23"/>
      <c r="M58" s="23"/>
      <c r="N58" s="98"/>
    </row>
    <row r="59" spans="2:14" x14ac:dyDescent="0.25">
      <c r="B59" s="81" t="s">
        <v>99</v>
      </c>
      <c r="F59" s="151"/>
      <c r="G59" s="4" t="s">
        <v>100</v>
      </c>
      <c r="J59" s="151"/>
      <c r="K59" s="4" t="s">
        <v>101</v>
      </c>
      <c r="N59" s="82"/>
    </row>
    <row r="60" spans="2:14" ht="5.0999999999999996" customHeight="1" x14ac:dyDescent="0.25">
      <c r="B60" s="96"/>
      <c r="C60" s="23"/>
      <c r="D60" s="23"/>
      <c r="E60" s="23"/>
      <c r="F60" s="97"/>
      <c r="G60" s="23"/>
      <c r="H60" s="23"/>
      <c r="I60" s="97"/>
      <c r="J60" s="23"/>
      <c r="K60" s="23"/>
      <c r="L60" s="23"/>
      <c r="M60" s="23"/>
      <c r="N60" s="98"/>
    </row>
    <row r="61" spans="2:14" x14ac:dyDescent="0.25">
      <c r="B61" s="81" t="s">
        <v>102</v>
      </c>
      <c r="F61" s="151"/>
      <c r="G61" s="4" t="s">
        <v>104</v>
      </c>
      <c r="N61" s="82"/>
    </row>
    <row r="62" spans="2:14" x14ac:dyDescent="0.25">
      <c r="B62" s="81" t="s">
        <v>103</v>
      </c>
      <c r="F62" s="151"/>
      <c r="G62" s="4" t="s">
        <v>105</v>
      </c>
      <c r="N62" s="82"/>
    </row>
    <row r="63" spans="2:14" x14ac:dyDescent="0.25">
      <c r="B63" s="81"/>
      <c r="F63" s="151"/>
      <c r="G63" s="4" t="s">
        <v>106</v>
      </c>
      <c r="N63" s="82"/>
    </row>
    <row r="64" spans="2:14" ht="15.75" thickBot="1" x14ac:dyDescent="0.3">
      <c r="B64" s="403" t="s">
        <v>91</v>
      </c>
      <c r="C64" s="404"/>
      <c r="D64" s="404"/>
      <c r="E64" s="404"/>
      <c r="F64" s="404"/>
      <c r="G64" s="404"/>
      <c r="H64" s="404"/>
      <c r="I64" s="404"/>
      <c r="J64" s="404"/>
      <c r="K64" s="404"/>
      <c r="L64" s="404"/>
      <c r="M64" s="404"/>
      <c r="N64" s="405"/>
    </row>
    <row r="65" spans="2:14" x14ac:dyDescent="0.25">
      <c r="B65" s="382" t="s">
        <v>443</v>
      </c>
      <c r="C65" s="383"/>
      <c r="D65" s="383"/>
      <c r="E65" s="383"/>
      <c r="F65" s="383"/>
      <c r="G65" s="383"/>
      <c r="H65" s="383"/>
      <c r="I65" s="383"/>
      <c r="J65" s="383"/>
      <c r="K65" s="383"/>
      <c r="L65" s="383"/>
      <c r="M65" s="383"/>
      <c r="N65" s="384"/>
    </row>
    <row r="66" spans="2:14" x14ac:dyDescent="0.25">
      <c r="B66" s="385"/>
      <c r="C66" s="386"/>
      <c r="D66" s="386"/>
      <c r="E66" s="386"/>
      <c r="F66" s="386"/>
      <c r="G66" s="386"/>
      <c r="H66" s="386"/>
      <c r="I66" s="386"/>
      <c r="J66" s="386"/>
      <c r="K66" s="386"/>
      <c r="L66" s="386"/>
      <c r="M66" s="386"/>
      <c r="N66" s="387"/>
    </row>
    <row r="67" spans="2:14" x14ac:dyDescent="0.25">
      <c r="B67" s="385"/>
      <c r="C67" s="386"/>
      <c r="D67" s="386"/>
      <c r="E67" s="386"/>
      <c r="F67" s="386"/>
      <c r="G67" s="386"/>
      <c r="H67" s="386"/>
      <c r="I67" s="386"/>
      <c r="J67" s="386"/>
      <c r="K67" s="386"/>
      <c r="L67" s="386"/>
      <c r="M67" s="386"/>
      <c r="N67" s="387"/>
    </row>
    <row r="68" spans="2:14" x14ac:dyDescent="0.25">
      <c r="B68" s="385"/>
      <c r="C68" s="386"/>
      <c r="D68" s="386"/>
      <c r="E68" s="386"/>
      <c r="F68" s="386"/>
      <c r="G68" s="386"/>
      <c r="H68" s="386"/>
      <c r="I68" s="386"/>
      <c r="J68" s="386"/>
      <c r="K68" s="386"/>
      <c r="L68" s="386"/>
      <c r="M68" s="386"/>
      <c r="N68" s="387"/>
    </row>
    <row r="69" spans="2:14" ht="3" customHeight="1" x14ac:dyDescent="0.25">
      <c r="B69" s="385"/>
      <c r="C69" s="386"/>
      <c r="D69" s="386"/>
      <c r="E69" s="386"/>
      <c r="F69" s="386"/>
      <c r="G69" s="386"/>
      <c r="H69" s="386"/>
      <c r="I69" s="386"/>
      <c r="J69" s="386"/>
      <c r="K69" s="386"/>
      <c r="L69" s="386"/>
      <c r="M69" s="386"/>
      <c r="N69" s="387"/>
    </row>
    <row r="70" spans="2:14" ht="13.5" customHeight="1" x14ac:dyDescent="0.25">
      <c r="B70" s="385"/>
      <c r="C70" s="386"/>
      <c r="D70" s="386"/>
      <c r="E70" s="386"/>
      <c r="F70" s="386"/>
      <c r="G70" s="386"/>
      <c r="H70" s="386"/>
      <c r="I70" s="386"/>
      <c r="J70" s="386"/>
      <c r="K70" s="386"/>
      <c r="L70" s="386"/>
      <c r="M70" s="386"/>
      <c r="N70" s="387"/>
    </row>
    <row r="71" spans="2:14" hidden="1" x14ac:dyDescent="0.25">
      <c r="B71" s="385"/>
      <c r="C71" s="386"/>
      <c r="D71" s="386"/>
      <c r="E71" s="386"/>
      <c r="F71" s="386"/>
      <c r="G71" s="386"/>
      <c r="H71" s="386"/>
      <c r="I71" s="386"/>
      <c r="J71" s="386"/>
      <c r="K71" s="386"/>
      <c r="L71" s="386"/>
      <c r="M71" s="386"/>
      <c r="N71" s="387"/>
    </row>
    <row r="72" spans="2:14" ht="72" customHeight="1" thickBot="1" x14ac:dyDescent="0.3">
      <c r="B72" s="388"/>
      <c r="C72" s="389"/>
      <c r="D72" s="389"/>
      <c r="E72" s="389"/>
      <c r="F72" s="389"/>
      <c r="G72" s="389"/>
      <c r="H72" s="389"/>
      <c r="I72" s="389"/>
      <c r="J72" s="389"/>
      <c r="K72" s="389"/>
      <c r="L72" s="389"/>
      <c r="M72" s="389"/>
      <c r="N72" s="390"/>
    </row>
    <row r="73" spans="2:14" ht="5.25" customHeight="1" x14ac:dyDescent="0.25"/>
    <row r="74" spans="2:14" ht="16.5" thickBot="1" x14ac:dyDescent="0.3">
      <c r="B74" s="99" t="s">
        <v>107</v>
      </c>
      <c r="C74" s="100"/>
      <c r="D74" s="100"/>
      <c r="E74" s="23"/>
      <c r="F74" s="23"/>
      <c r="G74" s="23"/>
      <c r="H74" s="23"/>
    </row>
    <row r="75" spans="2:14" ht="15.75" thickBot="1" x14ac:dyDescent="0.3">
      <c r="B75" s="391" t="s">
        <v>91</v>
      </c>
      <c r="C75" s="392"/>
      <c r="D75" s="392"/>
      <c r="E75" s="392"/>
      <c r="F75" s="392"/>
      <c r="G75" s="392"/>
      <c r="H75" s="392"/>
      <c r="I75" s="392"/>
      <c r="J75" s="392"/>
      <c r="K75" s="392"/>
      <c r="L75" s="392"/>
      <c r="M75" s="392"/>
      <c r="N75" s="393"/>
    </row>
    <row r="76" spans="2:14" x14ac:dyDescent="0.25">
      <c r="B76" s="382" t="s">
        <v>427</v>
      </c>
      <c r="C76" s="383"/>
      <c r="D76" s="383"/>
      <c r="E76" s="383"/>
      <c r="F76" s="383"/>
      <c r="G76" s="383"/>
      <c r="H76" s="383"/>
      <c r="I76" s="383"/>
      <c r="J76" s="383"/>
      <c r="K76" s="383"/>
      <c r="L76" s="383"/>
      <c r="M76" s="383"/>
      <c r="N76" s="384"/>
    </row>
    <row r="77" spans="2:14" ht="4.5" customHeight="1" x14ac:dyDescent="0.25">
      <c r="B77" s="385"/>
      <c r="C77" s="386"/>
      <c r="D77" s="386"/>
      <c r="E77" s="386"/>
      <c r="F77" s="386"/>
      <c r="G77" s="386"/>
      <c r="H77" s="386"/>
      <c r="I77" s="386"/>
      <c r="J77" s="386"/>
      <c r="K77" s="386"/>
      <c r="L77" s="386"/>
      <c r="M77" s="386"/>
      <c r="N77" s="387"/>
    </row>
    <row r="78" spans="2:14" ht="0.75" customHeight="1" thickBot="1" x14ac:dyDescent="0.3">
      <c r="B78" s="388"/>
      <c r="C78" s="389"/>
      <c r="D78" s="389"/>
      <c r="E78" s="389"/>
      <c r="F78" s="389"/>
      <c r="G78" s="389"/>
      <c r="H78" s="389"/>
      <c r="I78" s="389"/>
      <c r="J78" s="389"/>
      <c r="K78" s="389"/>
      <c r="L78" s="389"/>
      <c r="M78" s="389"/>
      <c r="N78" s="390"/>
    </row>
    <row r="79" spans="2:14" ht="13.5" customHeight="1" x14ac:dyDescent="0.25">
      <c r="B79" s="250"/>
      <c r="C79" s="250"/>
      <c r="D79" s="250"/>
      <c r="E79" s="250"/>
      <c r="F79" s="250"/>
      <c r="G79" s="250"/>
      <c r="H79" s="250"/>
      <c r="I79" s="250"/>
      <c r="J79" s="250"/>
      <c r="K79" s="250"/>
      <c r="L79" s="250"/>
      <c r="M79" s="250"/>
      <c r="N79" s="250"/>
    </row>
    <row r="80" spans="2:14" ht="13.5" customHeight="1" thickBot="1" x14ac:dyDescent="0.3">
      <c r="B80" s="252"/>
      <c r="C80" s="252"/>
      <c r="D80" s="252"/>
      <c r="E80" s="252"/>
      <c r="F80" s="252"/>
      <c r="G80" s="252"/>
      <c r="H80" s="252"/>
      <c r="I80" s="252"/>
      <c r="J80" s="252"/>
      <c r="K80" s="252"/>
      <c r="L80" s="252"/>
      <c r="M80" s="252"/>
      <c r="N80" s="252"/>
    </row>
    <row r="81" spans="1:14" ht="13.5" customHeight="1" x14ac:dyDescent="0.25">
      <c r="B81" s="406" t="s">
        <v>434</v>
      </c>
      <c r="C81" s="407"/>
      <c r="D81" s="407"/>
      <c r="E81" s="407"/>
      <c r="F81" s="407"/>
      <c r="G81" s="407"/>
      <c r="H81" s="407"/>
      <c r="I81" s="407"/>
      <c r="J81" s="407"/>
      <c r="K81" s="407"/>
      <c r="L81" s="407"/>
      <c r="M81" s="407"/>
      <c r="N81" s="408"/>
    </row>
    <row r="82" spans="1:14" ht="13.5" customHeight="1" x14ac:dyDescent="0.25">
      <c r="B82" s="409" t="s">
        <v>244</v>
      </c>
      <c r="C82" s="409"/>
      <c r="D82" s="409"/>
      <c r="E82" s="409"/>
      <c r="F82" s="409"/>
      <c r="G82" s="409"/>
      <c r="H82" s="409"/>
      <c r="I82" s="409" t="s">
        <v>245</v>
      </c>
      <c r="J82" s="409"/>
      <c r="K82" s="409"/>
      <c r="L82" s="409"/>
      <c r="M82" s="409"/>
      <c r="N82" s="409"/>
    </row>
    <row r="83" spans="1:14" ht="13.5" customHeight="1" x14ac:dyDescent="0.25">
      <c r="B83" s="409" t="s">
        <v>246</v>
      </c>
      <c r="C83" s="409"/>
      <c r="D83" s="409"/>
      <c r="E83" s="409" t="s">
        <v>247</v>
      </c>
      <c r="F83" s="409"/>
      <c r="G83" s="409"/>
      <c r="H83" s="409"/>
      <c r="I83" s="409" t="s">
        <v>246</v>
      </c>
      <c r="J83" s="409"/>
      <c r="K83" s="409" t="s">
        <v>247</v>
      </c>
      <c r="L83" s="409"/>
      <c r="M83" s="409"/>
      <c r="N83" s="409"/>
    </row>
    <row r="84" spans="1:14" ht="13.5" customHeight="1" x14ac:dyDescent="0.25">
      <c r="B84" s="409" t="s">
        <v>383</v>
      </c>
      <c r="C84" s="409"/>
      <c r="D84" s="409"/>
      <c r="E84" s="410"/>
      <c r="F84" s="411"/>
      <c r="G84" s="411"/>
      <c r="H84" s="412"/>
      <c r="I84" s="409" t="s">
        <v>383</v>
      </c>
      <c r="J84" s="409"/>
      <c r="K84" s="426"/>
      <c r="L84" s="426"/>
      <c r="M84" s="426"/>
      <c r="N84" s="426"/>
    </row>
    <row r="85" spans="1:14" ht="13.5" customHeight="1" x14ac:dyDescent="0.25">
      <c r="B85" s="409" t="s">
        <v>248</v>
      </c>
      <c r="C85" s="409"/>
      <c r="D85" s="409"/>
      <c r="E85" s="410"/>
      <c r="F85" s="411"/>
      <c r="G85" s="411"/>
      <c r="H85" s="412"/>
      <c r="I85" s="409" t="s">
        <v>248</v>
      </c>
      <c r="J85" s="409"/>
      <c r="K85" s="426"/>
      <c r="L85" s="426"/>
      <c r="M85" s="426"/>
      <c r="N85" s="426"/>
    </row>
    <row r="86" spans="1:14" ht="13.5" customHeight="1" x14ac:dyDescent="0.25">
      <c r="B86" s="409" t="s">
        <v>249</v>
      </c>
      <c r="C86" s="409"/>
      <c r="D86" s="409"/>
      <c r="E86" s="426"/>
      <c r="F86" s="426"/>
      <c r="G86" s="426"/>
      <c r="H86" s="426"/>
      <c r="I86" s="409" t="s">
        <v>249</v>
      </c>
      <c r="J86" s="409"/>
      <c r="K86" s="426"/>
      <c r="L86" s="426"/>
      <c r="M86" s="426"/>
      <c r="N86" s="426"/>
    </row>
    <row r="87" spans="1:14" ht="13.5" customHeight="1" x14ac:dyDescent="0.25">
      <c r="B87" s="427" t="s">
        <v>251</v>
      </c>
      <c r="C87" s="427"/>
      <c r="D87" s="427"/>
      <c r="E87" s="428">
        <f>SUM(E84:H86)</f>
        <v>0</v>
      </c>
      <c r="F87" s="427"/>
      <c r="G87" s="427"/>
      <c r="H87" s="427"/>
      <c r="I87" s="427" t="s">
        <v>251</v>
      </c>
      <c r="J87" s="427"/>
      <c r="K87" s="428">
        <f>SUM(K84:N86)</f>
        <v>0</v>
      </c>
      <c r="L87" s="427"/>
      <c r="M87" s="427"/>
      <c r="N87" s="427"/>
    </row>
    <row r="88" spans="1:14" ht="13.5" customHeight="1" x14ac:dyDescent="0.25">
      <c r="B88" s="514" t="s">
        <v>252</v>
      </c>
      <c r="C88" s="514"/>
      <c r="D88" s="514"/>
      <c r="E88" s="515">
        <f>E87/3</f>
        <v>0</v>
      </c>
      <c r="F88" s="515"/>
      <c r="G88" s="515"/>
      <c r="H88" s="515"/>
      <c r="I88" s="514" t="s">
        <v>252</v>
      </c>
      <c r="J88" s="514"/>
      <c r="K88" s="515">
        <f>K87/3</f>
        <v>0</v>
      </c>
      <c r="L88" s="515"/>
      <c r="M88" s="515"/>
      <c r="N88" s="515"/>
    </row>
    <row r="89" spans="1:14" ht="6" customHeight="1" x14ac:dyDescent="0.25"/>
    <row r="90" spans="1:14" x14ac:dyDescent="0.25">
      <c r="A90" s="32"/>
      <c r="B90" s="394" t="s">
        <v>42</v>
      </c>
      <c r="C90" s="395"/>
      <c r="D90" s="395"/>
      <c r="E90" s="395"/>
      <c r="F90" s="395"/>
      <c r="G90" s="395"/>
      <c r="H90" s="395"/>
      <c r="I90" s="395"/>
      <c r="J90" s="395"/>
      <c r="K90" s="395"/>
      <c r="L90" s="395"/>
      <c r="M90" s="395"/>
      <c r="N90" s="396"/>
    </row>
    <row r="91" spans="1:14" x14ac:dyDescent="0.25">
      <c r="A91" s="32"/>
      <c r="B91" s="413" t="s">
        <v>22</v>
      </c>
      <c r="C91" s="414"/>
      <c r="D91" s="415"/>
      <c r="E91" s="416" t="s">
        <v>21</v>
      </c>
      <c r="F91" s="417"/>
      <c r="G91" s="51" t="s">
        <v>35</v>
      </c>
      <c r="H91" s="416" t="s">
        <v>54</v>
      </c>
      <c r="I91" s="418"/>
      <c r="J91" s="418"/>
      <c r="K91" s="417"/>
      <c r="L91" s="418" t="s">
        <v>18</v>
      </c>
      <c r="M91" s="418"/>
      <c r="N91" s="417"/>
    </row>
    <row r="92" spans="1:14" ht="15.75" x14ac:dyDescent="0.25">
      <c r="B92" s="419" t="s">
        <v>213</v>
      </c>
      <c r="C92" s="420"/>
      <c r="D92" s="421"/>
      <c r="E92" s="422" t="s">
        <v>214</v>
      </c>
      <c r="F92" s="422"/>
      <c r="G92" s="210" t="s">
        <v>215</v>
      </c>
      <c r="H92" s="423">
        <v>16966704</v>
      </c>
      <c r="I92" s="424"/>
      <c r="J92" s="424"/>
      <c r="K92" s="425"/>
      <c r="L92" s="424">
        <v>2865500</v>
      </c>
      <c r="M92" s="424"/>
      <c r="N92" s="425"/>
    </row>
    <row r="93" spans="1:14" ht="15.75" x14ac:dyDescent="0.25">
      <c r="B93" s="565" t="s">
        <v>439</v>
      </c>
      <c r="C93" s="566"/>
      <c r="D93" s="567"/>
      <c r="E93" s="519" t="s">
        <v>225</v>
      </c>
      <c r="F93" s="519"/>
      <c r="G93" s="176" t="s">
        <v>441</v>
      </c>
      <c r="H93" s="568">
        <v>742500</v>
      </c>
      <c r="I93" s="569"/>
      <c r="J93" s="569"/>
      <c r="K93" s="570"/>
      <c r="L93" s="569">
        <v>0</v>
      </c>
      <c r="M93" s="569"/>
      <c r="N93" s="570"/>
    </row>
    <row r="94" spans="1:14" ht="15.75" x14ac:dyDescent="0.25">
      <c r="B94" s="559"/>
      <c r="C94" s="560"/>
      <c r="D94" s="561"/>
      <c r="E94" s="422"/>
      <c r="F94" s="422"/>
      <c r="G94" s="50"/>
      <c r="H94" s="562"/>
      <c r="I94" s="563"/>
      <c r="J94" s="563"/>
      <c r="K94" s="564"/>
      <c r="L94" s="563"/>
      <c r="M94" s="563"/>
      <c r="N94" s="564"/>
    </row>
    <row r="95" spans="1:14" ht="15.75" x14ac:dyDescent="0.25">
      <c r="B95" s="559"/>
      <c r="C95" s="560"/>
      <c r="D95" s="561"/>
      <c r="E95" s="422"/>
      <c r="F95" s="422"/>
      <c r="G95" s="50"/>
      <c r="H95" s="562"/>
      <c r="I95" s="563"/>
      <c r="J95" s="563"/>
      <c r="K95" s="564"/>
      <c r="L95" s="563"/>
      <c r="M95" s="563"/>
      <c r="N95" s="564"/>
    </row>
    <row r="96" spans="1:14" x14ac:dyDescent="0.25">
      <c r="B96" s="495" t="s">
        <v>20</v>
      </c>
      <c r="C96" s="495"/>
      <c r="D96" s="495"/>
      <c r="E96" s="495"/>
      <c r="F96" s="495"/>
      <c r="G96" s="496"/>
      <c r="H96" s="497">
        <f>SUM(H92:K95)-H93</f>
        <v>16966704</v>
      </c>
      <c r="I96" s="498"/>
      <c r="J96" s="498"/>
      <c r="K96" s="499"/>
      <c r="L96" s="497">
        <f>SUM(L92:N95)</f>
        <v>2865500</v>
      </c>
      <c r="M96" s="498"/>
      <c r="N96" s="499"/>
    </row>
    <row r="97" spans="2:15" ht="15" customHeight="1" x14ac:dyDescent="0.25">
      <c r="B97" s="258" t="s">
        <v>440</v>
      </c>
      <c r="C97" s="259"/>
      <c r="D97" s="259"/>
      <c r="E97" s="259"/>
      <c r="F97" s="259"/>
    </row>
    <row r="98" spans="2:15" x14ac:dyDescent="0.25">
      <c r="B98" s="9" t="s">
        <v>41</v>
      </c>
      <c r="F98" s="5"/>
      <c r="G98" s="1"/>
      <c r="H98" s="1"/>
      <c r="I98" s="1"/>
      <c r="J98" s="1"/>
      <c r="K98" s="493"/>
      <c r="L98" s="493"/>
      <c r="M98" s="493"/>
      <c r="N98" s="493"/>
      <c r="O98" s="1"/>
    </row>
    <row r="99" spans="2:15" x14ac:dyDescent="0.25">
      <c r="B99" s="35" t="s">
        <v>205</v>
      </c>
      <c r="D99" s="46"/>
      <c r="E99" s="5" t="s">
        <v>442</v>
      </c>
      <c r="F99" s="5"/>
      <c r="G99" s="1"/>
      <c r="H99" s="1"/>
      <c r="I99" s="1"/>
      <c r="J99" s="1"/>
      <c r="K99" s="493">
        <v>201600000</v>
      </c>
      <c r="L99" s="493"/>
      <c r="M99" s="493"/>
      <c r="N99" s="493"/>
      <c r="O99" s="1"/>
    </row>
    <row r="100" spans="2:15" ht="15" customHeight="1" x14ac:dyDescent="0.25">
      <c r="B100" s="4" t="s">
        <v>3</v>
      </c>
      <c r="F100" s="7"/>
      <c r="K100" s="501">
        <v>5</v>
      </c>
      <c r="L100" s="501"/>
      <c r="M100" s="501"/>
      <c r="N100" s="249" t="s">
        <v>2</v>
      </c>
      <c r="O100" s="1"/>
    </row>
    <row r="101" spans="2:15" x14ac:dyDescent="0.25">
      <c r="B101" s="43" t="s">
        <v>16</v>
      </c>
      <c r="F101" s="5"/>
      <c r="G101" s="1"/>
      <c r="H101" s="1"/>
      <c r="I101" s="1"/>
      <c r="J101" s="1"/>
      <c r="K101" s="494">
        <f>K99*95%</f>
        <v>191520000</v>
      </c>
      <c r="L101" s="494"/>
      <c r="M101" s="494"/>
      <c r="N101" s="494"/>
      <c r="O101" s="1"/>
    </row>
    <row r="102" spans="2:15" ht="15" customHeight="1" x14ac:dyDescent="0.25">
      <c r="B102" s="9" t="s">
        <v>195</v>
      </c>
      <c r="K102" s="500">
        <f>K99*K100/100</f>
        <v>10080000</v>
      </c>
      <c r="L102" s="500"/>
      <c r="M102" s="500"/>
      <c r="N102" s="500"/>
    </row>
    <row r="103" spans="2:15" ht="3.95" customHeight="1" x14ac:dyDescent="0.25">
      <c r="B103" s="208"/>
      <c r="C103" s="23"/>
      <c r="D103" s="23"/>
      <c r="E103" s="23"/>
      <c r="F103" s="23"/>
      <c r="G103" s="23"/>
      <c r="H103" s="23"/>
      <c r="I103" s="23"/>
      <c r="J103" s="23"/>
      <c r="K103" s="209"/>
      <c r="L103" s="209"/>
      <c r="M103" s="209"/>
      <c r="N103" s="209"/>
    </row>
    <row r="104" spans="2:15" ht="13.5" customHeight="1" x14ac:dyDescent="0.25">
      <c r="B104" s="9" t="s">
        <v>43</v>
      </c>
      <c r="K104" s="492">
        <f>K102</f>
        <v>10080000</v>
      </c>
      <c r="L104" s="492"/>
      <c r="M104" s="492"/>
      <c r="N104" s="492"/>
    </row>
    <row r="105" spans="2:15" ht="3" customHeight="1" x14ac:dyDescent="0.25">
      <c r="B105" s="9"/>
      <c r="K105" s="249"/>
      <c r="L105" s="249"/>
      <c r="M105" s="249"/>
      <c r="N105" s="249"/>
    </row>
    <row r="106" spans="2:15" ht="13.5" customHeight="1" x14ac:dyDescent="0.25">
      <c r="B106" s="9" t="s">
        <v>36</v>
      </c>
      <c r="K106" s="249"/>
      <c r="L106" s="249"/>
      <c r="M106" s="249"/>
      <c r="N106" s="249"/>
    </row>
    <row r="107" spans="2:15" x14ac:dyDescent="0.25">
      <c r="B107" s="8" t="s">
        <v>241</v>
      </c>
      <c r="C107" s="8"/>
      <c r="D107" s="8"/>
      <c r="E107" s="8"/>
      <c r="K107" s="493">
        <v>1000000</v>
      </c>
      <c r="L107" s="493"/>
      <c r="M107" s="493"/>
      <c r="N107" s="493"/>
    </row>
    <row r="108" spans="2:15" ht="3.75" customHeight="1" x14ac:dyDescent="0.25">
      <c r="C108" s="8"/>
      <c r="D108" s="8"/>
      <c r="E108" s="8"/>
      <c r="K108" s="493"/>
      <c r="L108" s="493"/>
      <c r="M108" s="493"/>
      <c r="N108" s="493"/>
    </row>
    <row r="109" spans="2:15" ht="5.0999999999999996" customHeight="1" x14ac:dyDescent="0.25">
      <c r="B109" s="48"/>
      <c r="C109" s="49"/>
      <c r="D109" s="49"/>
      <c r="E109" s="49"/>
      <c r="F109" s="48"/>
      <c r="G109" s="48"/>
      <c r="H109" s="48"/>
      <c r="I109" s="48"/>
      <c r="J109" s="48"/>
      <c r="K109" s="44"/>
      <c r="L109" s="44"/>
      <c r="M109" s="44"/>
      <c r="N109" s="44"/>
    </row>
    <row r="110" spans="2:15" ht="15.75" x14ac:dyDescent="0.25">
      <c r="B110" s="9" t="s">
        <v>40</v>
      </c>
      <c r="C110" s="26"/>
      <c r="D110" s="26"/>
      <c r="E110" s="26"/>
      <c r="F110" s="5"/>
      <c r="K110" s="502">
        <f>K107+K108</f>
        <v>1000000</v>
      </c>
      <c r="L110" s="502"/>
      <c r="M110" s="502"/>
      <c r="N110" s="502"/>
    </row>
    <row r="111" spans="2:15" ht="2.25" customHeight="1" x14ac:dyDescent="0.25">
      <c r="B111" s="9"/>
      <c r="C111" s="26"/>
      <c r="D111" s="26"/>
      <c r="E111" s="26"/>
      <c r="F111" s="5"/>
      <c r="K111" s="45"/>
      <c r="L111" s="45"/>
      <c r="M111" s="45"/>
      <c r="N111" s="45"/>
    </row>
    <row r="112" spans="2:15" x14ac:dyDescent="0.25">
      <c r="B112" s="4" t="s">
        <v>4</v>
      </c>
      <c r="C112" s="8"/>
      <c r="D112" s="8"/>
      <c r="E112" s="8"/>
      <c r="K112" s="493">
        <v>3000000</v>
      </c>
      <c r="L112" s="493"/>
      <c r="M112" s="493"/>
      <c r="N112" s="493"/>
    </row>
    <row r="113" spans="2:14" ht="3.95" customHeight="1" x14ac:dyDescent="0.25">
      <c r="B113" s="48"/>
      <c r="C113" s="49"/>
      <c r="D113" s="49"/>
      <c r="E113" s="49"/>
      <c r="F113" s="48"/>
      <c r="G113" s="48"/>
      <c r="H113" s="48"/>
      <c r="I113" s="48"/>
      <c r="J113" s="48"/>
      <c r="K113" s="44"/>
      <c r="L113" s="44"/>
      <c r="M113" s="44"/>
      <c r="N113" s="44"/>
    </row>
    <row r="114" spans="2:14" x14ac:dyDescent="0.25">
      <c r="B114" s="52" t="s">
        <v>23</v>
      </c>
      <c r="C114" s="53"/>
      <c r="D114" s="53"/>
      <c r="E114" s="53"/>
      <c r="F114" s="53"/>
      <c r="G114" s="53"/>
      <c r="H114" s="53"/>
      <c r="I114" s="53"/>
      <c r="J114" s="53"/>
      <c r="K114" s="505">
        <f>K104-K110-K112</f>
        <v>6080000</v>
      </c>
      <c r="L114" s="505"/>
      <c r="M114" s="505"/>
      <c r="N114" s="506"/>
    </row>
    <row r="115" spans="2:14" ht="15.75" customHeight="1" x14ac:dyDescent="0.25">
      <c r="B115" s="8"/>
      <c r="C115" s="8"/>
      <c r="D115" s="8"/>
      <c r="E115" s="8"/>
      <c r="J115" s="27"/>
      <c r="K115" s="249"/>
      <c r="L115" s="249"/>
      <c r="M115" s="249"/>
      <c r="N115" s="249"/>
    </row>
    <row r="116" spans="2:14" customFormat="1" x14ac:dyDescent="0.25">
      <c r="B116" s="507" t="s">
        <v>37</v>
      </c>
      <c r="C116" s="508"/>
      <c r="D116" s="508"/>
      <c r="E116" s="508"/>
      <c r="F116" s="508"/>
      <c r="G116" s="508"/>
      <c r="H116" s="508"/>
      <c r="I116" s="508"/>
      <c r="J116" s="508"/>
      <c r="K116" s="508"/>
      <c r="L116" s="508"/>
      <c r="M116" s="508"/>
      <c r="N116" s="509"/>
    </row>
    <row r="117" spans="2:14" customFormat="1" x14ac:dyDescent="0.25">
      <c r="B117" s="31"/>
      <c r="C117" s="46" t="s">
        <v>38</v>
      </c>
      <c r="D117" s="4"/>
      <c r="E117" s="4"/>
      <c r="F117" s="4"/>
      <c r="G117" s="4"/>
      <c r="H117" s="4"/>
      <c r="I117" s="4"/>
      <c r="J117" s="4"/>
      <c r="K117" s="1"/>
      <c r="L117" s="1"/>
      <c r="M117" s="1"/>
      <c r="N117" s="6"/>
    </row>
    <row r="118" spans="2:14" customFormat="1" x14ac:dyDescent="0.25">
      <c r="B118" s="31"/>
      <c r="C118" s="510">
        <f>K114</f>
        <v>6080000</v>
      </c>
      <c r="D118" s="511"/>
      <c r="E118" s="511"/>
      <c r="F118" s="511"/>
      <c r="G118" s="484" t="s">
        <v>11</v>
      </c>
      <c r="H118" s="484">
        <v>1</v>
      </c>
      <c r="I118" s="475">
        <f>C118/C119*H118</f>
        <v>1.1201179071481209</v>
      </c>
      <c r="J118" s="476"/>
      <c r="K118" s="1"/>
      <c r="L118" s="1"/>
      <c r="M118" s="1"/>
      <c r="N118" s="6"/>
    </row>
    <row r="119" spans="2:14" customFormat="1" x14ac:dyDescent="0.25">
      <c r="B119" s="31"/>
      <c r="C119" s="479">
        <f>L96+K124</f>
        <v>5428000</v>
      </c>
      <c r="D119" s="480"/>
      <c r="E119" s="480"/>
      <c r="F119" s="480"/>
      <c r="G119" s="484"/>
      <c r="H119" s="484"/>
      <c r="I119" s="477"/>
      <c r="J119" s="478"/>
      <c r="K119" s="1"/>
      <c r="L119" s="1"/>
      <c r="M119" s="1"/>
      <c r="N119" s="6"/>
    </row>
    <row r="120" spans="2:14" ht="15" customHeight="1" x14ac:dyDescent="0.25">
      <c r="B120" s="33"/>
      <c r="C120" s="47" t="s">
        <v>39</v>
      </c>
      <c r="D120" s="11"/>
      <c r="E120" s="11"/>
      <c r="F120" s="11"/>
      <c r="G120" s="11"/>
      <c r="H120" s="11"/>
      <c r="I120" s="11"/>
      <c r="J120" s="11"/>
      <c r="K120" s="19"/>
      <c r="L120" s="19"/>
      <c r="M120" s="19"/>
      <c r="N120" s="20"/>
    </row>
    <row r="121" spans="2:14" ht="16.5" customHeight="1" x14ac:dyDescent="0.25">
      <c r="B121" s="8"/>
      <c r="C121" s="8"/>
      <c r="D121" s="8"/>
      <c r="E121" s="8"/>
      <c r="J121" s="27"/>
      <c r="K121" s="249"/>
      <c r="L121" s="249"/>
      <c r="M121" s="249"/>
      <c r="N121" s="249"/>
    </row>
    <row r="122" spans="2:14" ht="18.75" x14ac:dyDescent="0.25">
      <c r="B122" s="10" t="s">
        <v>170</v>
      </c>
      <c r="C122" s="9"/>
      <c r="D122" s="9"/>
      <c r="E122" s="9"/>
      <c r="F122" s="9"/>
      <c r="G122" s="9"/>
      <c r="H122" s="9"/>
      <c r="I122" s="9"/>
      <c r="J122" s="513" t="s">
        <v>10</v>
      </c>
      <c r="K122" s="513"/>
      <c r="L122" s="513"/>
      <c r="M122" s="513"/>
      <c r="N122" s="513"/>
    </row>
    <row r="123" spans="2:14" ht="16.5" thickBot="1" x14ac:dyDescent="0.3">
      <c r="B123" s="9" t="s">
        <v>17</v>
      </c>
      <c r="C123" s="1"/>
      <c r="D123" s="1"/>
      <c r="E123" s="453">
        <v>50000000</v>
      </c>
      <c r="F123" s="453"/>
      <c r="G123" s="453"/>
      <c r="H123" s="1"/>
      <c r="I123" s="9"/>
      <c r="J123" s="166" t="s">
        <v>26</v>
      </c>
      <c r="K123" s="481">
        <f>(((((E124*(E125/12))*E123)/100)+E123)/E125)</f>
        <v>4645833.333333333</v>
      </c>
      <c r="L123" s="481"/>
      <c r="M123" s="481"/>
      <c r="N123" s="481"/>
    </row>
    <row r="124" spans="2:14" ht="19.5" thickBot="1" x14ac:dyDescent="0.3">
      <c r="B124" s="9" t="s">
        <v>1</v>
      </c>
      <c r="C124" s="249"/>
      <c r="D124" s="249"/>
      <c r="E124" s="167">
        <v>11.5</v>
      </c>
      <c r="F124" s="216">
        <v>11.5</v>
      </c>
      <c r="G124" s="173">
        <v>11.5</v>
      </c>
      <c r="H124" s="173">
        <v>12</v>
      </c>
      <c r="I124" s="12" t="s">
        <v>2</v>
      </c>
      <c r="J124" s="218" t="s">
        <v>24</v>
      </c>
      <c r="K124" s="482">
        <f>(((((F124*(F125/12))*E123)/100)+E123)/F125)</f>
        <v>2562500</v>
      </c>
      <c r="L124" s="482"/>
      <c r="M124" s="482"/>
      <c r="N124" s="483"/>
    </row>
    <row r="125" spans="2:14" ht="15" customHeight="1" thickBot="1" x14ac:dyDescent="0.3">
      <c r="B125" s="9" t="s">
        <v>9</v>
      </c>
      <c r="C125" s="249"/>
      <c r="D125" s="249"/>
      <c r="E125" s="168">
        <v>12</v>
      </c>
      <c r="F125" s="159">
        <v>24</v>
      </c>
      <c r="G125" s="174">
        <v>36</v>
      </c>
      <c r="H125" s="174">
        <v>48</v>
      </c>
      <c r="I125" s="36"/>
      <c r="J125" s="171" t="s">
        <v>25</v>
      </c>
      <c r="K125" s="557">
        <f>(((((G124*(G125/12))*E123)/100)+E123)/G125)</f>
        <v>1868055.5555555555</v>
      </c>
      <c r="L125" s="557"/>
      <c r="M125" s="557"/>
      <c r="N125" s="557"/>
    </row>
    <row r="126" spans="2:14" x14ac:dyDescent="0.25">
      <c r="B126" s="9"/>
      <c r="C126" s="249"/>
      <c r="D126" s="249"/>
      <c r="E126" s="13"/>
      <c r="F126" s="13"/>
      <c r="G126" s="13"/>
      <c r="H126" s="9"/>
      <c r="I126" s="9"/>
      <c r="J126" s="171" t="s">
        <v>190</v>
      </c>
      <c r="K126" s="512">
        <f>(((((H124*(H125/12))*E123)/100)+E123)/H125)</f>
        <v>1541666.6666666667</v>
      </c>
      <c r="L126" s="512"/>
      <c r="M126" s="512"/>
      <c r="N126" s="512"/>
    </row>
    <row r="127" spans="2:14" ht="13.5" customHeight="1" x14ac:dyDescent="0.25">
      <c r="B127" s="9"/>
      <c r="C127" s="249"/>
      <c r="D127" s="249"/>
      <c r="E127" s="13"/>
      <c r="F127" s="13"/>
      <c r="G127" s="13"/>
      <c r="H127" s="9"/>
      <c r="I127" s="9"/>
      <c r="J127" s="156"/>
      <c r="K127" s="157"/>
      <c r="L127" s="157"/>
      <c r="M127" s="157"/>
      <c r="N127" s="157"/>
    </row>
    <row r="128" spans="2:14" x14ac:dyDescent="0.25">
      <c r="B128" s="9" t="s">
        <v>6</v>
      </c>
      <c r="C128" s="249"/>
      <c r="D128" s="249"/>
      <c r="E128" s="493">
        <v>120000000</v>
      </c>
      <c r="F128" s="493"/>
      <c r="G128" s="493"/>
      <c r="H128" s="9"/>
      <c r="I128" s="9"/>
      <c r="J128" s="572" t="s">
        <v>311</v>
      </c>
      <c r="K128" s="572"/>
      <c r="L128" s="572"/>
      <c r="M128" s="572"/>
      <c r="N128" s="572"/>
    </row>
    <row r="129" spans="2:15" ht="15" customHeight="1" x14ac:dyDescent="0.25">
      <c r="B129" s="9" t="s">
        <v>7</v>
      </c>
      <c r="C129" s="249"/>
      <c r="D129" s="249"/>
      <c r="E129" s="503">
        <v>80</v>
      </c>
      <c r="F129" s="503"/>
      <c r="G129" s="18" t="s">
        <v>2</v>
      </c>
      <c r="H129" s="9"/>
      <c r="I129" s="9"/>
      <c r="J129" s="572"/>
      <c r="K129" s="572"/>
      <c r="L129" s="572"/>
      <c r="M129" s="572"/>
      <c r="N129" s="572"/>
    </row>
    <row r="130" spans="2:15" ht="18.75" customHeight="1" x14ac:dyDescent="0.25">
      <c r="B130" s="9" t="s">
        <v>8</v>
      </c>
      <c r="C130" s="249"/>
      <c r="D130" s="249"/>
      <c r="E130" s="493">
        <f>E128*E129/100</f>
        <v>96000000</v>
      </c>
      <c r="F130" s="493"/>
      <c r="G130" s="493"/>
      <c r="H130" s="9"/>
      <c r="I130" s="9"/>
      <c r="J130" s="572"/>
      <c r="K130" s="572"/>
      <c r="L130" s="572"/>
      <c r="M130" s="572"/>
      <c r="N130" s="572"/>
    </row>
    <row r="131" spans="2:15" ht="18.75" customHeight="1" x14ac:dyDescent="0.25">
      <c r="B131" s="9"/>
      <c r="C131" s="249"/>
      <c r="D131" s="249"/>
      <c r="E131" s="249"/>
      <c r="F131" s="249"/>
      <c r="G131" s="249"/>
      <c r="H131" s="9"/>
      <c r="I131" s="9"/>
      <c r="J131" s="215"/>
      <c r="K131" s="215"/>
      <c r="L131" s="215"/>
      <c r="M131" s="215"/>
      <c r="N131" s="215"/>
    </row>
    <row r="132" spans="2:15" ht="18" customHeight="1" thickBot="1" x14ac:dyDescent="0.3">
      <c r="B132" s="193" t="s">
        <v>47</v>
      </c>
      <c r="C132" s="8"/>
      <c r="D132" s="5"/>
      <c r="E132" s="8"/>
      <c r="G132" s="249"/>
      <c r="H132" s="9"/>
      <c r="I132" s="9"/>
      <c r="J132" s="9"/>
      <c r="K132" s="249"/>
      <c r="L132" s="249"/>
      <c r="M132" s="249"/>
      <c r="N132" s="249"/>
    </row>
    <row r="133" spans="2:15" ht="16.5" thickBot="1" x14ac:dyDescent="0.3">
      <c r="B133" s="54" t="s">
        <v>45</v>
      </c>
      <c r="C133" s="55"/>
      <c r="D133" s="56"/>
      <c r="E133" s="55"/>
      <c r="F133" s="55"/>
      <c r="G133" s="467" t="s">
        <v>428</v>
      </c>
      <c r="H133" s="468"/>
      <c r="I133" s="468"/>
      <c r="J133" s="468"/>
      <c r="K133" s="468"/>
      <c r="L133" s="468"/>
      <c r="M133" s="468"/>
      <c r="N133" s="468"/>
      <c r="O133" s="469"/>
    </row>
    <row r="134" spans="2:15" ht="16.5" thickBot="1" x14ac:dyDescent="0.3">
      <c r="B134" s="57" t="s">
        <v>49</v>
      </c>
      <c r="C134" s="8"/>
      <c r="D134" s="5"/>
      <c r="E134" s="8"/>
      <c r="G134" s="467" t="s">
        <v>218</v>
      </c>
      <c r="H134" s="468"/>
      <c r="I134" s="468"/>
      <c r="J134" s="468"/>
      <c r="K134" s="468"/>
      <c r="L134" s="468"/>
      <c r="M134" s="468"/>
      <c r="N134" s="468"/>
      <c r="O134" s="469"/>
    </row>
    <row r="135" spans="2:15" ht="16.5" thickBot="1" x14ac:dyDescent="0.3">
      <c r="B135" s="57" t="s">
        <v>51</v>
      </c>
      <c r="C135" s="8"/>
      <c r="D135" s="5"/>
      <c r="E135" s="8"/>
      <c r="G135" s="246" t="s">
        <v>436</v>
      </c>
      <c r="H135" s="247"/>
      <c r="I135" s="247"/>
      <c r="J135" s="247"/>
      <c r="K135" s="247"/>
      <c r="L135" s="247"/>
      <c r="M135" s="247"/>
      <c r="N135" s="247"/>
      <c r="O135" s="248"/>
    </row>
    <row r="136" spans="2:15" ht="16.5" thickBot="1" x14ac:dyDescent="0.3">
      <c r="B136" s="57" t="s">
        <v>50</v>
      </c>
      <c r="C136" s="8"/>
      <c r="D136" s="5"/>
      <c r="E136" s="8"/>
      <c r="G136" s="467">
        <v>2021</v>
      </c>
      <c r="H136" s="468"/>
      <c r="I136" s="468"/>
      <c r="J136" s="468"/>
      <c r="K136" s="468"/>
      <c r="L136" s="468"/>
      <c r="M136" s="468"/>
      <c r="N136" s="468"/>
      <c r="O136" s="469"/>
    </row>
    <row r="137" spans="2:15" ht="16.5" thickBot="1" x14ac:dyDescent="0.3">
      <c r="B137" s="57" t="s">
        <v>48</v>
      </c>
      <c r="C137" s="8"/>
      <c r="D137" s="5"/>
      <c r="E137" s="8"/>
      <c r="G137" s="467" t="s">
        <v>220</v>
      </c>
      <c r="H137" s="468"/>
      <c r="I137" s="468"/>
      <c r="J137" s="468"/>
      <c r="K137" s="468"/>
      <c r="L137" s="468"/>
      <c r="M137" s="468"/>
      <c r="N137" s="468"/>
      <c r="O137" s="469"/>
    </row>
    <row r="138" spans="2:15" ht="16.5" thickBot="1" x14ac:dyDescent="0.3">
      <c r="B138" s="57" t="s">
        <v>53</v>
      </c>
      <c r="C138" s="8"/>
      <c r="D138" s="5"/>
      <c r="E138" s="8"/>
      <c r="G138" s="467" t="s">
        <v>437</v>
      </c>
      <c r="H138" s="468"/>
      <c r="I138" s="468"/>
      <c r="J138" s="468"/>
      <c r="K138" s="468"/>
      <c r="L138" s="468"/>
      <c r="M138" s="468"/>
      <c r="N138" s="468"/>
      <c r="O138" s="469"/>
    </row>
    <row r="139" spans="2:15" ht="16.5" thickBot="1" x14ac:dyDescent="0.3">
      <c r="B139" s="57" t="s">
        <v>46</v>
      </c>
      <c r="C139" s="8"/>
      <c r="D139" s="5"/>
      <c r="E139" s="8"/>
      <c r="G139" s="467" t="s">
        <v>435</v>
      </c>
      <c r="H139" s="468"/>
      <c r="I139" s="468"/>
      <c r="J139" s="468"/>
      <c r="K139" s="468"/>
      <c r="L139" s="468"/>
      <c r="M139" s="468"/>
      <c r="N139" s="468"/>
      <c r="O139" s="469"/>
    </row>
    <row r="140" spans="2:15" ht="16.5" thickBot="1" x14ac:dyDescent="0.3">
      <c r="B140" s="57" t="s">
        <v>52</v>
      </c>
      <c r="C140" s="8"/>
      <c r="D140" s="5"/>
      <c r="E140" s="8"/>
      <c r="G140" s="467" t="s">
        <v>425</v>
      </c>
      <c r="H140" s="468"/>
      <c r="I140" s="468"/>
      <c r="J140" s="468"/>
      <c r="K140" s="468"/>
      <c r="L140" s="468"/>
      <c r="M140" s="468"/>
      <c r="N140" s="468"/>
      <c r="O140" s="469"/>
    </row>
    <row r="141" spans="2:15" ht="16.5" thickBot="1" x14ac:dyDescent="0.3">
      <c r="B141" s="57" t="s">
        <v>180</v>
      </c>
      <c r="C141" s="8"/>
      <c r="D141" s="5"/>
      <c r="E141" s="8"/>
      <c r="G141" s="472">
        <f>E128</f>
        <v>120000000</v>
      </c>
      <c r="H141" s="473"/>
      <c r="I141" s="473"/>
      <c r="J141" s="473"/>
      <c r="K141" s="473"/>
      <c r="L141" s="473"/>
      <c r="M141" s="473"/>
      <c r="N141" s="473"/>
      <c r="O141" s="474"/>
    </row>
    <row r="142" spans="2:15" ht="16.5" thickBot="1" x14ac:dyDescent="0.3">
      <c r="B142" s="57" t="s">
        <v>191</v>
      </c>
      <c r="C142" s="8"/>
      <c r="D142" s="5"/>
      <c r="E142" s="8"/>
      <c r="G142" s="221">
        <f>E129</f>
        <v>80</v>
      </c>
      <c r="H142" s="470" t="s">
        <v>2</v>
      </c>
      <c r="I142" s="470"/>
      <c r="J142" s="470"/>
      <c r="K142" s="470"/>
      <c r="L142" s="470"/>
      <c r="M142" s="470"/>
      <c r="N142" s="470"/>
      <c r="O142" s="471"/>
    </row>
    <row r="143" spans="2:15" ht="16.5" thickBot="1" x14ac:dyDescent="0.3">
      <c r="B143" s="58" t="s">
        <v>192</v>
      </c>
      <c r="C143" s="59"/>
      <c r="D143" s="60"/>
      <c r="E143" s="59"/>
      <c r="F143" s="61"/>
      <c r="G143" s="472">
        <f>E130</f>
        <v>96000000</v>
      </c>
      <c r="H143" s="473"/>
      <c r="I143" s="473"/>
      <c r="J143" s="473"/>
      <c r="K143" s="473"/>
      <c r="L143" s="473"/>
      <c r="M143" s="473"/>
      <c r="N143" s="473"/>
      <c r="O143" s="474"/>
    </row>
    <row r="144" spans="2:15" ht="16.5" thickBot="1" x14ac:dyDescent="0.3">
      <c r="B144" s="485" t="s">
        <v>312</v>
      </c>
      <c r="C144" s="486"/>
      <c r="D144" s="486"/>
      <c r="E144" s="486"/>
      <c r="F144" s="486"/>
      <c r="G144" s="486"/>
      <c r="H144" s="486"/>
      <c r="I144" s="486"/>
      <c r="J144" s="486"/>
      <c r="K144" s="486"/>
      <c r="L144" s="486"/>
      <c r="M144" s="486"/>
      <c r="N144" s="486"/>
      <c r="O144" s="487"/>
    </row>
    <row r="145" spans="2:24" ht="18.75" customHeight="1" x14ac:dyDescent="0.25">
      <c r="B145" s="214"/>
      <c r="C145" s="214"/>
      <c r="D145" s="214"/>
      <c r="E145" s="214"/>
      <c r="F145" s="214"/>
      <c r="G145" s="214"/>
      <c r="H145" s="214"/>
      <c r="I145" s="214"/>
      <c r="J145" s="214"/>
      <c r="K145" s="214"/>
      <c r="L145" s="214"/>
      <c r="M145" s="214"/>
      <c r="N145" s="214"/>
      <c r="O145" s="214"/>
    </row>
    <row r="146" spans="2:24" x14ac:dyDescent="0.25">
      <c r="B146" s="9"/>
      <c r="C146" s="249"/>
      <c r="D146" s="555" t="s">
        <v>44</v>
      </c>
      <c r="E146" s="555"/>
      <c r="F146" s="555"/>
      <c r="G146" s="555"/>
      <c r="H146" s="555"/>
      <c r="I146" s="555"/>
      <c r="J146" s="555"/>
      <c r="K146" s="555"/>
      <c r="L146" s="555"/>
      <c r="M146" s="249"/>
      <c r="N146" s="249"/>
    </row>
    <row r="147" spans="2:24" ht="15.75" x14ac:dyDescent="0.25">
      <c r="B147" s="158" t="s">
        <v>19</v>
      </c>
      <c r="C147" s="158"/>
      <c r="D147" s="158"/>
      <c r="E147" s="158"/>
      <c r="F147" s="158"/>
      <c r="G147" s="158"/>
      <c r="H147" s="158"/>
      <c r="I147" s="158"/>
      <c r="J147" s="158"/>
      <c r="K147" s="451">
        <f>K114-K123</f>
        <v>1434166.666666667</v>
      </c>
      <c r="L147" s="451"/>
      <c r="M147" s="451"/>
      <c r="N147" s="451"/>
    </row>
    <row r="148" spans="2:24" ht="14.25" customHeight="1" x14ac:dyDescent="0.25">
      <c r="B148" s="165" t="s">
        <v>27</v>
      </c>
      <c r="C148" s="165"/>
      <c r="D148" s="165"/>
      <c r="E148" s="165"/>
      <c r="F148" s="165"/>
      <c r="G148" s="165"/>
      <c r="H148" s="165"/>
      <c r="I148" s="165"/>
      <c r="J148" s="165"/>
      <c r="K148" s="452">
        <f>K114-K124</f>
        <v>3517500</v>
      </c>
      <c r="L148" s="452"/>
      <c r="M148" s="452"/>
      <c r="N148" s="452"/>
    </row>
    <row r="149" spans="2:24" ht="15.75" x14ac:dyDescent="0.25">
      <c r="B149" s="158" t="s">
        <v>28</v>
      </c>
      <c r="C149" s="158"/>
      <c r="D149" s="158"/>
      <c r="E149" s="158"/>
      <c r="F149" s="158"/>
      <c r="G149" s="158"/>
      <c r="H149" s="158"/>
      <c r="I149" s="158"/>
      <c r="J149" s="158"/>
      <c r="K149" s="451">
        <f>K114-K125</f>
        <v>4211944.444444444</v>
      </c>
      <c r="L149" s="451"/>
      <c r="M149" s="451"/>
      <c r="N149" s="451"/>
    </row>
    <row r="150" spans="2:24" ht="15.75" x14ac:dyDescent="0.25">
      <c r="B150" s="260" t="s">
        <v>193</v>
      </c>
      <c r="C150" s="260"/>
      <c r="D150" s="260"/>
      <c r="E150" s="260"/>
      <c r="F150" s="260"/>
      <c r="G150" s="260"/>
      <c r="H150" s="260"/>
      <c r="I150" s="260"/>
      <c r="J150" s="260"/>
      <c r="K150" s="464">
        <f>K114-K126</f>
        <v>4538333.333333333</v>
      </c>
      <c r="L150" s="464"/>
      <c r="M150" s="464"/>
      <c r="N150" s="464"/>
      <c r="O150" s="223"/>
    </row>
    <row r="151" spans="2:24" ht="15.75" x14ac:dyDescent="0.25">
      <c r="B151" s="229"/>
      <c r="C151" s="229"/>
      <c r="D151" s="229"/>
      <c r="E151" s="229"/>
      <c r="F151" s="229"/>
      <c r="G151" s="229"/>
      <c r="H151" s="229"/>
      <c r="I151" s="229"/>
      <c r="J151" s="229"/>
      <c r="K151" s="251"/>
      <c r="L151" s="251"/>
      <c r="M151" s="251"/>
      <c r="N151" s="251"/>
      <c r="O151" s="223"/>
    </row>
    <row r="152" spans="2:24" ht="15.75" x14ac:dyDescent="0.25">
      <c r="B152" s="229"/>
      <c r="C152" s="229"/>
      <c r="D152" s="229"/>
      <c r="E152" s="229"/>
      <c r="F152" s="229"/>
      <c r="G152" s="229"/>
      <c r="H152" s="229"/>
      <c r="I152" s="229"/>
      <c r="J152" s="229"/>
      <c r="K152" s="251"/>
      <c r="L152" s="251"/>
      <c r="M152" s="251"/>
      <c r="N152" s="251"/>
      <c r="O152" s="223"/>
    </row>
    <row r="153" spans="2:24" ht="15.75" x14ac:dyDescent="0.25">
      <c r="B153" s="229"/>
      <c r="C153" s="229"/>
      <c r="D153" s="229"/>
      <c r="E153" s="229"/>
      <c r="F153" s="229"/>
      <c r="G153" s="229"/>
      <c r="H153" s="229"/>
      <c r="I153" s="229"/>
      <c r="J153" s="229"/>
      <c r="K153" s="253"/>
      <c r="L153" s="253"/>
      <c r="M153" s="253"/>
      <c r="N153" s="253"/>
      <c r="O153" s="223"/>
    </row>
    <row r="154" spans="2:24" ht="15.75" x14ac:dyDescent="0.25">
      <c r="B154" s="229"/>
      <c r="C154" s="229"/>
      <c r="D154" s="229"/>
      <c r="E154" s="229"/>
      <c r="F154" s="229"/>
      <c r="G154" s="229"/>
      <c r="H154" s="229"/>
      <c r="I154" s="229"/>
      <c r="J154" s="229"/>
      <c r="K154" s="253"/>
      <c r="L154" s="253"/>
      <c r="M154" s="253"/>
      <c r="N154" s="253"/>
      <c r="O154" s="223"/>
    </row>
    <row r="155" spans="2:24" ht="15.75" x14ac:dyDescent="0.25">
      <c r="B155" s="229"/>
      <c r="C155" s="229"/>
      <c r="D155" s="229"/>
      <c r="E155" s="229"/>
      <c r="F155" s="229"/>
      <c r="G155" s="229"/>
      <c r="H155" s="229"/>
      <c r="I155" s="229"/>
      <c r="J155" s="229"/>
      <c r="K155" s="253"/>
      <c r="L155" s="253"/>
      <c r="M155" s="253"/>
      <c r="N155" s="253"/>
      <c r="O155" s="223"/>
    </row>
    <row r="156" spans="2:24" ht="15.75" x14ac:dyDescent="0.25">
      <c r="B156" s="229"/>
      <c r="C156" s="229"/>
      <c r="D156" s="229"/>
      <c r="E156" s="229"/>
      <c r="F156" s="229"/>
      <c r="G156" s="229"/>
      <c r="H156" s="229"/>
      <c r="I156" s="229"/>
      <c r="J156" s="229"/>
      <c r="K156" s="253"/>
      <c r="L156" s="253"/>
      <c r="M156" s="253"/>
      <c r="N156" s="253"/>
      <c r="O156" s="223"/>
    </row>
    <row r="157" spans="2:24" ht="15.75" x14ac:dyDescent="0.25">
      <c r="B157" s="229"/>
      <c r="C157" s="229"/>
      <c r="D157" s="229"/>
      <c r="E157" s="229"/>
      <c r="F157" s="229"/>
      <c r="G157" s="229"/>
      <c r="H157" s="229"/>
      <c r="I157" s="229"/>
      <c r="J157" s="229"/>
      <c r="K157" s="251"/>
      <c r="L157" s="251"/>
      <c r="M157" s="251"/>
      <c r="N157" s="251"/>
      <c r="O157" s="223"/>
    </row>
    <row r="158" spans="2:24" ht="15.75" x14ac:dyDescent="0.25">
      <c r="B158" s="229"/>
      <c r="C158" s="229"/>
      <c r="D158" s="229"/>
      <c r="E158" s="229"/>
      <c r="F158" s="229"/>
      <c r="G158" s="229"/>
      <c r="H158" s="229"/>
      <c r="I158" s="229"/>
      <c r="J158" s="229"/>
      <c r="K158" s="251"/>
      <c r="L158" s="251"/>
      <c r="M158" s="251"/>
      <c r="N158" s="251"/>
      <c r="O158" s="223"/>
    </row>
    <row r="159" spans="2:24" customFormat="1" x14ac:dyDescent="0.25">
      <c r="B159" s="153" t="s">
        <v>182</v>
      </c>
      <c r="C159" s="153"/>
      <c r="D159" s="153"/>
      <c r="E159" s="154"/>
      <c r="F159" s="4"/>
      <c r="G159" s="94"/>
      <c r="H159" s="94"/>
      <c r="I159" s="94"/>
      <c r="J159" s="94"/>
      <c r="K159" s="9"/>
      <c r="L159" s="9"/>
      <c r="M159" s="9"/>
      <c r="N159" s="9"/>
      <c r="O159" s="41"/>
      <c r="P159" s="4"/>
      <c r="Q159" s="4"/>
      <c r="R159" s="4"/>
      <c r="S159" s="4"/>
      <c r="T159" s="4"/>
      <c r="U159" s="4"/>
      <c r="V159" s="4"/>
      <c r="W159" s="4"/>
      <c r="X159" s="4"/>
    </row>
    <row r="160" spans="2:24" ht="15" customHeight="1" x14ac:dyDescent="0.25">
      <c r="B160" s="62" t="s">
        <v>171</v>
      </c>
      <c r="C160" s="63"/>
      <c r="D160" s="63"/>
      <c r="E160" s="63"/>
      <c r="F160" s="63"/>
      <c r="G160" s="63"/>
      <c r="H160" s="63"/>
      <c r="I160" s="63"/>
      <c r="J160" s="63"/>
      <c r="K160" s="63"/>
      <c r="L160" s="63"/>
      <c r="M160" s="63"/>
      <c r="N160" s="64"/>
    </row>
    <row r="161" spans="2:21" ht="15" customHeight="1" x14ac:dyDescent="0.25">
      <c r="B161" s="65" t="s">
        <v>172</v>
      </c>
      <c r="C161" s="66"/>
      <c r="D161" s="66"/>
      <c r="E161" s="66"/>
      <c r="F161" s="66"/>
      <c r="G161" s="66"/>
      <c r="H161" s="66"/>
      <c r="I161" s="66"/>
      <c r="J161" s="66"/>
      <c r="K161" s="66"/>
      <c r="L161" s="66"/>
      <c r="M161" s="66"/>
      <c r="N161" s="67"/>
    </row>
    <row r="162" spans="2:21" ht="15" customHeight="1" x14ac:dyDescent="0.25">
      <c r="B162" s="65" t="s">
        <v>189</v>
      </c>
      <c r="C162" s="66"/>
      <c r="D162" s="66"/>
      <c r="E162" s="66"/>
      <c r="F162" s="66"/>
      <c r="G162" s="66"/>
      <c r="H162" s="66"/>
      <c r="I162" s="66"/>
      <c r="J162" s="66"/>
      <c r="K162" s="66"/>
      <c r="L162" s="66"/>
      <c r="M162" s="66"/>
      <c r="N162" s="67"/>
    </row>
    <row r="163" spans="2:21" ht="15" customHeight="1" x14ac:dyDescent="0.25">
      <c r="B163" s="65" t="s">
        <v>438</v>
      </c>
      <c r="C163" s="66"/>
      <c r="D163" s="66"/>
      <c r="E163" s="66"/>
      <c r="F163" s="66"/>
      <c r="G163" s="66"/>
      <c r="H163" s="66"/>
      <c r="I163" s="66"/>
      <c r="J163" s="66"/>
      <c r="K163" s="66"/>
      <c r="L163" s="66"/>
      <c r="M163" s="66"/>
      <c r="N163" s="67"/>
    </row>
    <row r="164" spans="2:21" ht="15" customHeight="1" x14ac:dyDescent="0.25">
      <c r="B164" s="68"/>
      <c r="C164" s="69"/>
      <c r="D164" s="69"/>
      <c r="E164" s="69"/>
      <c r="F164" s="69"/>
      <c r="G164" s="69"/>
      <c r="H164" s="69"/>
      <c r="I164" s="69"/>
      <c r="J164" s="69"/>
      <c r="K164" s="69"/>
      <c r="L164" s="69"/>
      <c r="M164" s="69"/>
      <c r="N164" s="70"/>
    </row>
    <row r="165" spans="2:21" ht="15" customHeight="1" x14ac:dyDescent="0.25">
      <c r="B165" s="14"/>
      <c r="C165" s="14"/>
      <c r="D165" s="14"/>
      <c r="E165" s="14"/>
      <c r="F165" s="14"/>
      <c r="G165" s="14"/>
      <c r="H165" s="14"/>
      <c r="I165" s="14"/>
      <c r="J165" s="14"/>
      <c r="K165" s="14"/>
      <c r="L165" s="14"/>
      <c r="M165" s="14"/>
      <c r="N165" s="14"/>
    </row>
    <row r="166" spans="2:21" ht="19.5" customHeight="1" x14ac:dyDescent="0.25">
      <c r="B166" s="488" t="s">
        <v>173</v>
      </c>
      <c r="C166" s="489"/>
      <c r="D166" s="489"/>
      <c r="E166" s="489"/>
      <c r="F166" s="489"/>
      <c r="G166" s="490"/>
      <c r="H166" s="488" t="s">
        <v>174</v>
      </c>
      <c r="I166" s="489"/>
      <c r="J166" s="489"/>
      <c r="K166" s="489"/>
      <c r="L166" s="489"/>
      <c r="M166" s="489"/>
      <c r="N166" s="490"/>
    </row>
    <row r="167" spans="2:21" ht="15" customHeight="1" x14ac:dyDescent="0.25">
      <c r="B167" s="446" t="s">
        <v>176</v>
      </c>
      <c r="C167" s="447"/>
      <c r="D167" s="448" t="s">
        <v>444</v>
      </c>
      <c r="E167" s="449"/>
      <c r="F167" s="449"/>
      <c r="G167" s="450"/>
      <c r="H167" s="446" t="s">
        <v>176</v>
      </c>
      <c r="I167" s="447"/>
      <c r="J167" s="448"/>
      <c r="K167" s="449"/>
      <c r="L167" s="449"/>
      <c r="M167" s="449"/>
      <c r="N167" s="450"/>
      <c r="R167" s="3"/>
      <c r="S167" s="1"/>
      <c r="T167" s="1"/>
      <c r="U167" s="1"/>
    </row>
    <row r="168" spans="2:21" ht="15" customHeight="1" x14ac:dyDescent="0.25">
      <c r="B168" s="457" t="s">
        <v>81</v>
      </c>
      <c r="C168" s="458"/>
      <c r="D168" s="457" t="s">
        <v>186</v>
      </c>
      <c r="E168" s="459"/>
      <c r="F168" s="459"/>
      <c r="G168" s="458"/>
      <c r="H168" s="459" t="s">
        <v>81</v>
      </c>
      <c r="I168" s="458"/>
      <c r="J168" s="457" t="s">
        <v>313</v>
      </c>
      <c r="K168" s="459"/>
      <c r="L168" s="459"/>
      <c r="M168" s="459"/>
      <c r="N168" s="458"/>
      <c r="P168" s="460"/>
      <c r="Q168" s="460"/>
      <c r="R168" s="460"/>
      <c r="S168" s="460"/>
      <c r="T168" s="460"/>
      <c r="U168" s="460"/>
    </row>
    <row r="169" spans="2:21" ht="15.75" x14ac:dyDescent="0.25">
      <c r="B169" s="446" t="s">
        <v>177</v>
      </c>
      <c r="C169" s="447"/>
      <c r="D169" s="457" t="s">
        <v>178</v>
      </c>
      <c r="E169" s="459"/>
      <c r="F169" s="459"/>
      <c r="G169" s="458"/>
      <c r="H169" s="457" t="s">
        <v>177</v>
      </c>
      <c r="I169" s="458"/>
      <c r="J169" s="552" t="s">
        <v>188</v>
      </c>
      <c r="K169" s="553"/>
      <c r="L169" s="553"/>
      <c r="M169" s="553"/>
      <c r="N169" s="554"/>
      <c r="R169" s="1"/>
      <c r="S169" s="1"/>
      <c r="T169" s="1"/>
      <c r="U169" s="1"/>
    </row>
    <row r="170" spans="2:21" ht="18.75" x14ac:dyDescent="0.25">
      <c r="B170" s="442" t="s">
        <v>179</v>
      </c>
      <c r="C170" s="443"/>
      <c r="G170" s="147"/>
      <c r="H170" s="442" t="s">
        <v>179</v>
      </c>
      <c r="I170" s="443"/>
      <c r="K170" s="1"/>
      <c r="L170" s="1"/>
      <c r="M170" s="1"/>
      <c r="N170" s="6"/>
      <c r="R170" s="1"/>
      <c r="S170" s="1"/>
      <c r="T170" s="1"/>
      <c r="U170" s="1"/>
    </row>
    <row r="171" spans="2:21" ht="18.75" x14ac:dyDescent="0.25">
      <c r="B171" s="442"/>
      <c r="C171" s="443"/>
      <c r="G171" s="147"/>
      <c r="H171" s="442"/>
      <c r="I171" s="443"/>
      <c r="K171" s="1"/>
      <c r="L171" s="1"/>
      <c r="M171" s="1"/>
      <c r="N171" s="6"/>
      <c r="R171" s="1"/>
      <c r="S171" s="1"/>
      <c r="T171" s="1"/>
      <c r="U171" s="1"/>
    </row>
    <row r="172" spans="2:21" ht="18.75" x14ac:dyDescent="0.25">
      <c r="B172" s="444"/>
      <c r="C172" s="445"/>
      <c r="D172" s="11"/>
      <c r="E172" s="11"/>
      <c r="F172" s="11"/>
      <c r="G172" s="148"/>
      <c r="H172" s="444"/>
      <c r="I172" s="445"/>
      <c r="J172" s="11"/>
      <c r="K172" s="146"/>
      <c r="L172" s="19"/>
      <c r="M172" s="19"/>
      <c r="N172" s="20"/>
      <c r="Q172" s="453"/>
      <c r="R172" s="453"/>
      <c r="S172" s="453"/>
      <c r="T172" s="453"/>
      <c r="U172" s="1"/>
    </row>
    <row r="173" spans="2:21" ht="18.75" x14ac:dyDescent="0.25">
      <c r="B173" s="150"/>
      <c r="C173" s="150"/>
      <c r="G173" s="2"/>
      <c r="H173" s="150"/>
      <c r="I173" s="150"/>
      <c r="K173" s="149"/>
      <c r="L173" s="1"/>
      <c r="M173" s="1"/>
      <c r="N173" s="1"/>
      <c r="Q173" s="245"/>
      <c r="R173" s="245"/>
      <c r="S173" s="245"/>
      <c r="T173" s="245"/>
      <c r="U173" s="1"/>
    </row>
    <row r="174" spans="2:21" ht="18.75" x14ac:dyDescent="0.25">
      <c r="B174" s="454" t="s">
        <v>175</v>
      </c>
      <c r="C174" s="455"/>
      <c r="D174" s="455"/>
      <c r="E174" s="455"/>
      <c r="F174" s="455"/>
      <c r="G174" s="455"/>
      <c r="H174" s="455"/>
      <c r="I174" s="455"/>
      <c r="J174" s="455"/>
      <c r="K174" s="455"/>
      <c r="L174" s="455"/>
      <c r="M174" s="455"/>
      <c r="N174" s="456"/>
    </row>
    <row r="175" spans="2:21" x14ac:dyDescent="0.25">
      <c r="B175" s="31"/>
      <c r="N175" s="32"/>
    </row>
    <row r="176" spans="2:21" x14ac:dyDescent="0.25">
      <c r="B176" s="31"/>
      <c r="N176" s="32"/>
    </row>
    <row r="177" spans="2:14" x14ac:dyDescent="0.25">
      <c r="B177" s="31"/>
      <c r="N177" s="32"/>
    </row>
    <row r="178" spans="2:14" x14ac:dyDescent="0.25">
      <c r="B178" s="33"/>
      <c r="C178" s="11"/>
      <c r="D178" s="11"/>
      <c r="E178" s="11"/>
      <c r="F178" s="11"/>
      <c r="G178" s="11"/>
      <c r="H178" s="11"/>
      <c r="I178" s="11"/>
      <c r="J178" s="11"/>
      <c r="K178" s="11"/>
      <c r="L178" s="11"/>
      <c r="M178" s="11"/>
      <c r="N178" s="34"/>
    </row>
  </sheetData>
  <mergeCells count="149">
    <mergeCell ref="B17:D17"/>
    <mergeCell ref="E17:H17"/>
    <mergeCell ref="I17:K17"/>
    <mergeCell ref="L17:N17"/>
    <mergeCell ref="B18:D18"/>
    <mergeCell ref="E18:H18"/>
    <mergeCell ref="I18:K18"/>
    <mergeCell ref="L18:N18"/>
    <mergeCell ref="B2:N2"/>
    <mergeCell ref="B3:N3"/>
    <mergeCell ref="B4:N4"/>
    <mergeCell ref="B5:N5"/>
    <mergeCell ref="B6:N6"/>
    <mergeCell ref="B16:N16"/>
    <mergeCell ref="B21:D21"/>
    <mergeCell ref="E21:H21"/>
    <mergeCell ref="I21:K21"/>
    <mergeCell ref="L21:N21"/>
    <mergeCell ref="B45:N45"/>
    <mergeCell ref="B46:N52"/>
    <mergeCell ref="B19:D19"/>
    <mergeCell ref="E19:H19"/>
    <mergeCell ref="I19:K19"/>
    <mergeCell ref="L19:N19"/>
    <mergeCell ref="B20:D20"/>
    <mergeCell ref="E20:H20"/>
    <mergeCell ref="I20:K20"/>
    <mergeCell ref="L20:N20"/>
    <mergeCell ref="B22:D22"/>
    <mergeCell ref="E22:H22"/>
    <mergeCell ref="I22:K22"/>
    <mergeCell ref="L22:N22"/>
    <mergeCell ref="B92:D92"/>
    <mergeCell ref="E92:F92"/>
    <mergeCell ref="H92:K92"/>
    <mergeCell ref="L92:N92"/>
    <mergeCell ref="B93:D93"/>
    <mergeCell ref="E93:F93"/>
    <mergeCell ref="H93:K93"/>
    <mergeCell ref="L93:N93"/>
    <mergeCell ref="B64:N64"/>
    <mergeCell ref="B65:N72"/>
    <mergeCell ref="B75:N75"/>
    <mergeCell ref="B76:N78"/>
    <mergeCell ref="B90:N90"/>
    <mergeCell ref="B91:D91"/>
    <mergeCell ref="E91:F91"/>
    <mergeCell ref="H91:K91"/>
    <mergeCell ref="L91:N91"/>
    <mergeCell ref="B81:N81"/>
    <mergeCell ref="B82:H82"/>
    <mergeCell ref="I82:N82"/>
    <mergeCell ref="B83:D83"/>
    <mergeCell ref="E83:H83"/>
    <mergeCell ref="I83:J83"/>
    <mergeCell ref="K83:N83"/>
    <mergeCell ref="B95:D95"/>
    <mergeCell ref="E95:F95"/>
    <mergeCell ref="H95:K95"/>
    <mergeCell ref="L95:N95"/>
    <mergeCell ref="K104:N104"/>
    <mergeCell ref="K107:N107"/>
    <mergeCell ref="K101:N101"/>
    <mergeCell ref="K102:N102"/>
    <mergeCell ref="J122:N122"/>
    <mergeCell ref="B96:G96"/>
    <mergeCell ref="H96:K96"/>
    <mergeCell ref="L96:N96"/>
    <mergeCell ref="K98:N98"/>
    <mergeCell ref="K99:N99"/>
    <mergeCell ref="K100:M100"/>
    <mergeCell ref="K108:N108"/>
    <mergeCell ref="K110:N110"/>
    <mergeCell ref="K112:N112"/>
    <mergeCell ref="K114:N114"/>
    <mergeCell ref="B116:N116"/>
    <mergeCell ref="C118:F118"/>
    <mergeCell ref="G118:G119"/>
    <mergeCell ref="H118:H119"/>
    <mergeCell ref="I118:J119"/>
    <mergeCell ref="C119:F119"/>
    <mergeCell ref="E128:G128"/>
    <mergeCell ref="J128:N130"/>
    <mergeCell ref="E129:F129"/>
    <mergeCell ref="E130:G130"/>
    <mergeCell ref="G133:O133"/>
    <mergeCell ref="G134:O134"/>
    <mergeCell ref="E123:G123"/>
    <mergeCell ref="K123:N123"/>
    <mergeCell ref="K124:N124"/>
    <mergeCell ref="K125:N125"/>
    <mergeCell ref="K126:N126"/>
    <mergeCell ref="J167:N167"/>
    <mergeCell ref="H142:O142"/>
    <mergeCell ref="G143:O143"/>
    <mergeCell ref="B144:O144"/>
    <mergeCell ref="D146:L146"/>
    <mergeCell ref="K147:N147"/>
    <mergeCell ref="K148:N148"/>
    <mergeCell ref="G136:O136"/>
    <mergeCell ref="G137:O137"/>
    <mergeCell ref="G138:O138"/>
    <mergeCell ref="G139:O139"/>
    <mergeCell ref="G140:O140"/>
    <mergeCell ref="G141:O141"/>
    <mergeCell ref="B94:D94"/>
    <mergeCell ref="E94:F94"/>
    <mergeCell ref="H94:K94"/>
    <mergeCell ref="L94:N94"/>
    <mergeCell ref="B170:C172"/>
    <mergeCell ref="H170:I172"/>
    <mergeCell ref="Q172:T172"/>
    <mergeCell ref="B174:N174"/>
    <mergeCell ref="B168:C168"/>
    <mergeCell ref="D168:G168"/>
    <mergeCell ref="H168:I168"/>
    <mergeCell ref="J168:N168"/>
    <mergeCell ref="P168:U168"/>
    <mergeCell ref="B169:C169"/>
    <mergeCell ref="D169:G169"/>
    <mergeCell ref="H169:I169"/>
    <mergeCell ref="J169:N169"/>
    <mergeCell ref="K149:N149"/>
    <mergeCell ref="K150:N150"/>
    <mergeCell ref="B166:G166"/>
    <mergeCell ref="H166:N166"/>
    <mergeCell ref="B167:C167"/>
    <mergeCell ref="D167:G167"/>
    <mergeCell ref="H167:I167"/>
    <mergeCell ref="B87:D87"/>
    <mergeCell ref="E87:H87"/>
    <mergeCell ref="I87:J87"/>
    <mergeCell ref="K87:N87"/>
    <mergeCell ref="B88:D88"/>
    <mergeCell ref="E88:H88"/>
    <mergeCell ref="I88:J88"/>
    <mergeCell ref="K88:N88"/>
    <mergeCell ref="B84:D84"/>
    <mergeCell ref="E84:H84"/>
    <mergeCell ref="I84:J84"/>
    <mergeCell ref="K84:N84"/>
    <mergeCell ref="B85:D85"/>
    <mergeCell ref="E85:H85"/>
    <mergeCell ref="I85:J85"/>
    <mergeCell ref="K85:N85"/>
    <mergeCell ref="B86:D86"/>
    <mergeCell ref="E86:H86"/>
    <mergeCell ref="I86:J86"/>
    <mergeCell ref="K86:N86"/>
  </mergeCells>
  <pageMargins left="0.33" right="0.4" top="0.17" bottom="0.27" header="0.18" footer="0.21"/>
  <pageSetup paperSize="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9697" r:id="rId4" name="Check Box 1">
              <controlPr defaultSize="0" autoFill="0" autoLine="0" autoPict="0">
                <anchor moveWithCells="1">
                  <from>
                    <xdr:col>4</xdr:col>
                    <xdr:colOff>66675</xdr:colOff>
                    <xdr:row>7</xdr:row>
                    <xdr:rowOff>190500</xdr:rowOff>
                  </from>
                  <to>
                    <xdr:col>4</xdr:col>
                    <xdr:colOff>371475</xdr:colOff>
                    <xdr:row>9</xdr:row>
                    <xdr:rowOff>19050</xdr:rowOff>
                  </to>
                </anchor>
              </controlPr>
            </control>
          </mc:Choice>
        </mc:AlternateContent>
        <mc:AlternateContent xmlns:mc="http://schemas.openxmlformats.org/markup-compatibility/2006">
          <mc:Choice Requires="x14">
            <control shapeId="29698" r:id="rId5" name="Check Box 2">
              <controlPr defaultSize="0" autoFill="0" autoLine="0" autoPict="0">
                <anchor moveWithCells="1">
                  <from>
                    <xdr:col>1</xdr:col>
                    <xdr:colOff>66675</xdr:colOff>
                    <xdr:row>7</xdr:row>
                    <xdr:rowOff>190500</xdr:rowOff>
                  </from>
                  <to>
                    <xdr:col>1</xdr:col>
                    <xdr:colOff>371475</xdr:colOff>
                    <xdr:row>9</xdr:row>
                    <xdr:rowOff>19050</xdr:rowOff>
                  </to>
                </anchor>
              </controlPr>
            </control>
          </mc:Choice>
        </mc:AlternateContent>
        <mc:AlternateContent xmlns:mc="http://schemas.openxmlformats.org/markup-compatibility/2006">
          <mc:Choice Requires="x14">
            <control shapeId="29699" r:id="rId6" name="Check Box 3">
              <controlPr defaultSize="0" autoFill="0" autoLine="0" autoPict="0">
                <anchor moveWithCells="1">
                  <from>
                    <xdr:col>8</xdr:col>
                    <xdr:colOff>66675</xdr:colOff>
                    <xdr:row>7</xdr:row>
                    <xdr:rowOff>190500</xdr:rowOff>
                  </from>
                  <to>
                    <xdr:col>8</xdr:col>
                    <xdr:colOff>371475</xdr:colOff>
                    <xdr:row>9</xdr:row>
                    <xdr:rowOff>19050</xdr:rowOff>
                  </to>
                </anchor>
              </controlPr>
            </control>
          </mc:Choice>
        </mc:AlternateContent>
        <mc:AlternateContent xmlns:mc="http://schemas.openxmlformats.org/markup-compatibility/2006">
          <mc:Choice Requires="x14">
            <control shapeId="29700" r:id="rId7" name="Check Box 4">
              <controlPr defaultSize="0" autoFill="0" autoLine="0" autoPict="0">
                <anchor moveWithCells="1">
                  <from>
                    <xdr:col>8</xdr:col>
                    <xdr:colOff>66675</xdr:colOff>
                    <xdr:row>9</xdr:row>
                    <xdr:rowOff>0</xdr:rowOff>
                  </from>
                  <to>
                    <xdr:col>8</xdr:col>
                    <xdr:colOff>371475</xdr:colOff>
                    <xdr:row>10</xdr:row>
                    <xdr:rowOff>0</xdr:rowOff>
                  </to>
                </anchor>
              </controlPr>
            </control>
          </mc:Choice>
        </mc:AlternateContent>
        <mc:AlternateContent xmlns:mc="http://schemas.openxmlformats.org/markup-compatibility/2006">
          <mc:Choice Requires="x14">
            <control shapeId="29701" r:id="rId8" name="Check Box 5">
              <controlPr defaultSize="0" autoFill="0" autoLine="0" autoPict="0">
                <anchor moveWithCells="1">
                  <from>
                    <xdr:col>11</xdr:col>
                    <xdr:colOff>66675</xdr:colOff>
                    <xdr:row>7</xdr:row>
                    <xdr:rowOff>190500</xdr:rowOff>
                  </from>
                  <to>
                    <xdr:col>11</xdr:col>
                    <xdr:colOff>371475</xdr:colOff>
                    <xdr:row>9</xdr:row>
                    <xdr:rowOff>19050</xdr:rowOff>
                  </to>
                </anchor>
              </controlPr>
            </control>
          </mc:Choice>
        </mc:AlternateContent>
        <mc:AlternateContent xmlns:mc="http://schemas.openxmlformats.org/markup-compatibility/2006">
          <mc:Choice Requires="x14">
            <control shapeId="29702" r:id="rId9" name="Check Box 6">
              <controlPr defaultSize="0" autoFill="0" autoLine="0" autoPict="0">
                <anchor moveWithCells="1">
                  <from>
                    <xdr:col>11</xdr:col>
                    <xdr:colOff>66675</xdr:colOff>
                    <xdr:row>9</xdr:row>
                    <xdr:rowOff>0</xdr:rowOff>
                  </from>
                  <to>
                    <xdr:col>11</xdr:col>
                    <xdr:colOff>371475</xdr:colOff>
                    <xdr:row>10</xdr:row>
                    <xdr:rowOff>0</xdr:rowOff>
                  </to>
                </anchor>
              </controlPr>
            </control>
          </mc:Choice>
        </mc:AlternateContent>
        <mc:AlternateContent xmlns:mc="http://schemas.openxmlformats.org/markup-compatibility/2006">
          <mc:Choice Requires="x14">
            <control shapeId="29703" r:id="rId10" name="Check Box 7">
              <controlPr defaultSize="0" autoFill="0" autoLine="0" autoPict="0">
                <anchor moveWithCells="1">
                  <from>
                    <xdr:col>1</xdr:col>
                    <xdr:colOff>66675</xdr:colOff>
                    <xdr:row>9</xdr:row>
                    <xdr:rowOff>0</xdr:rowOff>
                  </from>
                  <to>
                    <xdr:col>1</xdr:col>
                    <xdr:colOff>371475</xdr:colOff>
                    <xdr:row>10</xdr:row>
                    <xdr:rowOff>0</xdr:rowOff>
                  </to>
                </anchor>
              </controlPr>
            </control>
          </mc:Choice>
        </mc:AlternateContent>
        <mc:AlternateContent xmlns:mc="http://schemas.openxmlformats.org/markup-compatibility/2006">
          <mc:Choice Requires="x14">
            <control shapeId="29704" r:id="rId11" name="Check Box 8">
              <controlPr defaultSize="0" autoFill="0" autoLine="0" autoPict="0">
                <anchor moveWithCells="1">
                  <from>
                    <xdr:col>3</xdr:col>
                    <xdr:colOff>76200</xdr:colOff>
                    <xdr:row>28</xdr:row>
                    <xdr:rowOff>9525</xdr:rowOff>
                  </from>
                  <to>
                    <xdr:col>3</xdr:col>
                    <xdr:colOff>381000</xdr:colOff>
                    <xdr:row>29</xdr:row>
                    <xdr:rowOff>0</xdr:rowOff>
                  </to>
                </anchor>
              </controlPr>
            </control>
          </mc:Choice>
        </mc:AlternateContent>
        <mc:AlternateContent xmlns:mc="http://schemas.openxmlformats.org/markup-compatibility/2006">
          <mc:Choice Requires="x14">
            <control shapeId="29705" r:id="rId12" name="Check Box 9">
              <controlPr defaultSize="0" autoFill="0" autoLine="0" autoPict="0">
                <anchor moveWithCells="1">
                  <from>
                    <xdr:col>6</xdr:col>
                    <xdr:colOff>352425</xdr:colOff>
                    <xdr:row>28</xdr:row>
                    <xdr:rowOff>19050</xdr:rowOff>
                  </from>
                  <to>
                    <xdr:col>7</xdr:col>
                    <xdr:colOff>276225</xdr:colOff>
                    <xdr:row>29</xdr:row>
                    <xdr:rowOff>9525</xdr:rowOff>
                  </to>
                </anchor>
              </controlPr>
            </control>
          </mc:Choice>
        </mc:AlternateContent>
        <mc:AlternateContent xmlns:mc="http://schemas.openxmlformats.org/markup-compatibility/2006">
          <mc:Choice Requires="x14">
            <control shapeId="29706" r:id="rId13" name="Check Box 10">
              <controlPr defaultSize="0" autoFill="0" autoLine="0" autoPict="0">
                <anchor moveWithCells="1">
                  <from>
                    <xdr:col>6</xdr:col>
                    <xdr:colOff>66675</xdr:colOff>
                    <xdr:row>34</xdr:row>
                    <xdr:rowOff>0</xdr:rowOff>
                  </from>
                  <to>
                    <xdr:col>6</xdr:col>
                    <xdr:colOff>371475</xdr:colOff>
                    <xdr:row>35</xdr:row>
                    <xdr:rowOff>0</xdr:rowOff>
                  </to>
                </anchor>
              </controlPr>
            </control>
          </mc:Choice>
        </mc:AlternateContent>
        <mc:AlternateContent xmlns:mc="http://schemas.openxmlformats.org/markup-compatibility/2006">
          <mc:Choice Requires="x14">
            <control shapeId="29707" r:id="rId14" name="Check Box 11">
              <controlPr defaultSize="0" autoFill="0" autoLine="0" autoPict="0">
                <anchor moveWithCells="1">
                  <from>
                    <xdr:col>9</xdr:col>
                    <xdr:colOff>66675</xdr:colOff>
                    <xdr:row>34</xdr:row>
                    <xdr:rowOff>0</xdr:rowOff>
                  </from>
                  <to>
                    <xdr:col>9</xdr:col>
                    <xdr:colOff>371475</xdr:colOff>
                    <xdr:row>35</xdr:row>
                    <xdr:rowOff>0</xdr:rowOff>
                  </to>
                </anchor>
              </controlPr>
            </control>
          </mc:Choice>
        </mc:AlternateContent>
        <mc:AlternateContent xmlns:mc="http://schemas.openxmlformats.org/markup-compatibility/2006">
          <mc:Choice Requires="x14">
            <control shapeId="29708" r:id="rId15" name="Check Box 12">
              <controlPr defaultSize="0" autoFill="0" autoLine="0" autoPict="0">
                <anchor moveWithCells="1">
                  <from>
                    <xdr:col>6</xdr:col>
                    <xdr:colOff>66675</xdr:colOff>
                    <xdr:row>36</xdr:row>
                    <xdr:rowOff>0</xdr:rowOff>
                  </from>
                  <to>
                    <xdr:col>6</xdr:col>
                    <xdr:colOff>371475</xdr:colOff>
                    <xdr:row>37</xdr:row>
                    <xdr:rowOff>0</xdr:rowOff>
                  </to>
                </anchor>
              </controlPr>
            </control>
          </mc:Choice>
        </mc:AlternateContent>
        <mc:AlternateContent xmlns:mc="http://schemas.openxmlformats.org/markup-compatibility/2006">
          <mc:Choice Requires="x14">
            <control shapeId="29709" r:id="rId16" name="Check Box 13">
              <controlPr defaultSize="0" autoFill="0" autoLine="0" autoPict="0">
                <anchor moveWithCells="1">
                  <from>
                    <xdr:col>10</xdr:col>
                    <xdr:colOff>66675</xdr:colOff>
                    <xdr:row>36</xdr:row>
                    <xdr:rowOff>0</xdr:rowOff>
                  </from>
                  <to>
                    <xdr:col>10</xdr:col>
                    <xdr:colOff>371475</xdr:colOff>
                    <xdr:row>37</xdr:row>
                    <xdr:rowOff>0</xdr:rowOff>
                  </to>
                </anchor>
              </controlPr>
            </control>
          </mc:Choice>
        </mc:AlternateContent>
        <mc:AlternateContent xmlns:mc="http://schemas.openxmlformats.org/markup-compatibility/2006">
          <mc:Choice Requires="x14">
            <control shapeId="29710" r:id="rId17" name="Check Box 14">
              <controlPr defaultSize="0" autoFill="0" autoLine="0" autoPict="0">
                <anchor moveWithCells="1">
                  <from>
                    <xdr:col>6</xdr:col>
                    <xdr:colOff>66675</xdr:colOff>
                    <xdr:row>38</xdr:row>
                    <xdr:rowOff>0</xdr:rowOff>
                  </from>
                  <to>
                    <xdr:col>6</xdr:col>
                    <xdr:colOff>371475</xdr:colOff>
                    <xdr:row>39</xdr:row>
                    <xdr:rowOff>0</xdr:rowOff>
                  </to>
                </anchor>
              </controlPr>
            </control>
          </mc:Choice>
        </mc:AlternateContent>
        <mc:AlternateContent xmlns:mc="http://schemas.openxmlformats.org/markup-compatibility/2006">
          <mc:Choice Requires="x14">
            <control shapeId="29711" r:id="rId18" name="Check Box 15">
              <controlPr defaultSize="0" autoFill="0" autoLine="0" autoPict="0">
                <anchor moveWithCells="1">
                  <from>
                    <xdr:col>6</xdr:col>
                    <xdr:colOff>66675</xdr:colOff>
                    <xdr:row>39</xdr:row>
                    <xdr:rowOff>0</xdr:rowOff>
                  </from>
                  <to>
                    <xdr:col>6</xdr:col>
                    <xdr:colOff>371475</xdr:colOff>
                    <xdr:row>40</xdr:row>
                    <xdr:rowOff>0</xdr:rowOff>
                  </to>
                </anchor>
              </controlPr>
            </control>
          </mc:Choice>
        </mc:AlternateContent>
        <mc:AlternateContent xmlns:mc="http://schemas.openxmlformats.org/markup-compatibility/2006">
          <mc:Choice Requires="x14">
            <control shapeId="29712" r:id="rId19" name="Check Box 16">
              <controlPr defaultSize="0" autoFill="0" autoLine="0" autoPict="0">
                <anchor moveWithCells="1">
                  <from>
                    <xdr:col>6</xdr:col>
                    <xdr:colOff>66675</xdr:colOff>
                    <xdr:row>41</xdr:row>
                    <xdr:rowOff>0</xdr:rowOff>
                  </from>
                  <to>
                    <xdr:col>6</xdr:col>
                    <xdr:colOff>371475</xdr:colOff>
                    <xdr:row>42</xdr:row>
                    <xdr:rowOff>0</xdr:rowOff>
                  </to>
                </anchor>
              </controlPr>
            </control>
          </mc:Choice>
        </mc:AlternateContent>
        <mc:AlternateContent xmlns:mc="http://schemas.openxmlformats.org/markup-compatibility/2006">
          <mc:Choice Requires="x14">
            <control shapeId="29713" r:id="rId20" name="Check Box 17">
              <controlPr defaultSize="0" autoFill="0" autoLine="0" autoPict="0">
                <anchor moveWithCells="1">
                  <from>
                    <xdr:col>6</xdr:col>
                    <xdr:colOff>66675</xdr:colOff>
                    <xdr:row>42</xdr:row>
                    <xdr:rowOff>0</xdr:rowOff>
                  </from>
                  <to>
                    <xdr:col>6</xdr:col>
                    <xdr:colOff>371475</xdr:colOff>
                    <xdr:row>43</xdr:row>
                    <xdr:rowOff>0</xdr:rowOff>
                  </to>
                </anchor>
              </controlPr>
            </control>
          </mc:Choice>
        </mc:AlternateContent>
        <mc:AlternateContent xmlns:mc="http://schemas.openxmlformats.org/markup-compatibility/2006">
          <mc:Choice Requires="x14">
            <control shapeId="29714" r:id="rId21" name="Check Box 18">
              <controlPr defaultSize="0" autoFill="0" autoLine="0" autoPict="0">
                <anchor moveWithCells="1">
                  <from>
                    <xdr:col>6</xdr:col>
                    <xdr:colOff>66675</xdr:colOff>
                    <xdr:row>43</xdr:row>
                    <xdr:rowOff>0</xdr:rowOff>
                  </from>
                  <to>
                    <xdr:col>6</xdr:col>
                    <xdr:colOff>371475</xdr:colOff>
                    <xdr:row>44</xdr:row>
                    <xdr:rowOff>0</xdr:rowOff>
                  </to>
                </anchor>
              </controlPr>
            </control>
          </mc:Choice>
        </mc:AlternateContent>
        <mc:AlternateContent xmlns:mc="http://schemas.openxmlformats.org/markup-compatibility/2006">
          <mc:Choice Requires="x14">
            <control shapeId="29715" r:id="rId22" name="Check Box 19">
              <controlPr defaultSize="0" autoFill="0" autoLine="0" autoPict="0">
                <anchor moveWithCells="1">
                  <from>
                    <xdr:col>5</xdr:col>
                    <xdr:colOff>66675</xdr:colOff>
                    <xdr:row>54</xdr:row>
                    <xdr:rowOff>0</xdr:rowOff>
                  </from>
                  <to>
                    <xdr:col>5</xdr:col>
                    <xdr:colOff>295275</xdr:colOff>
                    <xdr:row>54</xdr:row>
                    <xdr:rowOff>180975</xdr:rowOff>
                  </to>
                </anchor>
              </controlPr>
            </control>
          </mc:Choice>
        </mc:AlternateContent>
        <mc:AlternateContent xmlns:mc="http://schemas.openxmlformats.org/markup-compatibility/2006">
          <mc:Choice Requires="x14">
            <control shapeId="29716" r:id="rId23" name="Check Box 20">
              <controlPr defaultSize="0" autoFill="0" autoLine="0" autoPict="0">
                <anchor moveWithCells="1">
                  <from>
                    <xdr:col>8</xdr:col>
                    <xdr:colOff>352425</xdr:colOff>
                    <xdr:row>54</xdr:row>
                    <xdr:rowOff>0</xdr:rowOff>
                  </from>
                  <to>
                    <xdr:col>8</xdr:col>
                    <xdr:colOff>581025</xdr:colOff>
                    <xdr:row>54</xdr:row>
                    <xdr:rowOff>180975</xdr:rowOff>
                  </to>
                </anchor>
              </controlPr>
            </control>
          </mc:Choice>
        </mc:AlternateContent>
        <mc:AlternateContent xmlns:mc="http://schemas.openxmlformats.org/markup-compatibility/2006">
          <mc:Choice Requires="x14">
            <control shapeId="29717" r:id="rId24" name="Check Box 21">
              <controlPr defaultSize="0" autoFill="0" autoLine="0" autoPict="0">
                <anchor moveWithCells="1">
                  <from>
                    <xdr:col>5</xdr:col>
                    <xdr:colOff>66675</xdr:colOff>
                    <xdr:row>56</xdr:row>
                    <xdr:rowOff>0</xdr:rowOff>
                  </from>
                  <to>
                    <xdr:col>5</xdr:col>
                    <xdr:colOff>295275</xdr:colOff>
                    <xdr:row>56</xdr:row>
                    <xdr:rowOff>180975</xdr:rowOff>
                  </to>
                </anchor>
              </controlPr>
            </control>
          </mc:Choice>
        </mc:AlternateContent>
        <mc:AlternateContent xmlns:mc="http://schemas.openxmlformats.org/markup-compatibility/2006">
          <mc:Choice Requires="x14">
            <control shapeId="29718" r:id="rId25" name="Check Box 22">
              <controlPr defaultSize="0" autoFill="0" autoLine="0" autoPict="0">
                <anchor moveWithCells="1">
                  <from>
                    <xdr:col>9</xdr:col>
                    <xdr:colOff>66675</xdr:colOff>
                    <xdr:row>56</xdr:row>
                    <xdr:rowOff>0</xdr:rowOff>
                  </from>
                  <to>
                    <xdr:col>9</xdr:col>
                    <xdr:colOff>295275</xdr:colOff>
                    <xdr:row>56</xdr:row>
                    <xdr:rowOff>180975</xdr:rowOff>
                  </to>
                </anchor>
              </controlPr>
            </control>
          </mc:Choice>
        </mc:AlternateContent>
        <mc:AlternateContent xmlns:mc="http://schemas.openxmlformats.org/markup-compatibility/2006">
          <mc:Choice Requires="x14">
            <control shapeId="29719" r:id="rId26" name="Check Box 23">
              <controlPr defaultSize="0" autoFill="0" autoLine="0" autoPict="0">
                <anchor moveWithCells="1">
                  <from>
                    <xdr:col>5</xdr:col>
                    <xdr:colOff>66675</xdr:colOff>
                    <xdr:row>58</xdr:row>
                    <xdr:rowOff>0</xdr:rowOff>
                  </from>
                  <to>
                    <xdr:col>5</xdr:col>
                    <xdr:colOff>295275</xdr:colOff>
                    <xdr:row>58</xdr:row>
                    <xdr:rowOff>180975</xdr:rowOff>
                  </to>
                </anchor>
              </controlPr>
            </control>
          </mc:Choice>
        </mc:AlternateContent>
        <mc:AlternateContent xmlns:mc="http://schemas.openxmlformats.org/markup-compatibility/2006">
          <mc:Choice Requires="x14">
            <control shapeId="29720" r:id="rId27" name="Check Box 24">
              <controlPr defaultSize="0" autoFill="0" autoLine="0" autoPict="0">
                <anchor moveWithCells="1">
                  <from>
                    <xdr:col>9</xdr:col>
                    <xdr:colOff>66675</xdr:colOff>
                    <xdr:row>58</xdr:row>
                    <xdr:rowOff>0</xdr:rowOff>
                  </from>
                  <to>
                    <xdr:col>9</xdr:col>
                    <xdr:colOff>295275</xdr:colOff>
                    <xdr:row>58</xdr:row>
                    <xdr:rowOff>180975</xdr:rowOff>
                  </to>
                </anchor>
              </controlPr>
            </control>
          </mc:Choice>
        </mc:AlternateContent>
        <mc:AlternateContent xmlns:mc="http://schemas.openxmlformats.org/markup-compatibility/2006">
          <mc:Choice Requires="x14">
            <control shapeId="29721" r:id="rId28" name="Check Box 25">
              <controlPr defaultSize="0" autoFill="0" autoLine="0" autoPict="0">
                <anchor moveWithCells="1">
                  <from>
                    <xdr:col>5</xdr:col>
                    <xdr:colOff>66675</xdr:colOff>
                    <xdr:row>60</xdr:row>
                    <xdr:rowOff>0</xdr:rowOff>
                  </from>
                  <to>
                    <xdr:col>5</xdr:col>
                    <xdr:colOff>295275</xdr:colOff>
                    <xdr:row>60</xdr:row>
                    <xdr:rowOff>180975</xdr:rowOff>
                  </to>
                </anchor>
              </controlPr>
            </control>
          </mc:Choice>
        </mc:AlternateContent>
        <mc:AlternateContent xmlns:mc="http://schemas.openxmlformats.org/markup-compatibility/2006">
          <mc:Choice Requires="x14">
            <control shapeId="29722" r:id="rId29" name="Check Box 26">
              <controlPr defaultSize="0" autoFill="0" autoLine="0" autoPict="0">
                <anchor moveWithCells="1">
                  <from>
                    <xdr:col>5</xdr:col>
                    <xdr:colOff>66675</xdr:colOff>
                    <xdr:row>60</xdr:row>
                    <xdr:rowOff>0</xdr:rowOff>
                  </from>
                  <to>
                    <xdr:col>5</xdr:col>
                    <xdr:colOff>295275</xdr:colOff>
                    <xdr:row>60</xdr:row>
                    <xdr:rowOff>180975</xdr:rowOff>
                  </to>
                </anchor>
              </controlPr>
            </control>
          </mc:Choice>
        </mc:AlternateContent>
        <mc:AlternateContent xmlns:mc="http://schemas.openxmlformats.org/markup-compatibility/2006">
          <mc:Choice Requires="x14">
            <control shapeId="29723" r:id="rId30" name="Check Box 27">
              <controlPr defaultSize="0" autoFill="0" autoLine="0" autoPict="0">
                <anchor moveWithCells="1">
                  <from>
                    <xdr:col>5</xdr:col>
                    <xdr:colOff>66675</xdr:colOff>
                    <xdr:row>60</xdr:row>
                    <xdr:rowOff>0</xdr:rowOff>
                  </from>
                  <to>
                    <xdr:col>5</xdr:col>
                    <xdr:colOff>295275</xdr:colOff>
                    <xdr:row>60</xdr:row>
                    <xdr:rowOff>180975</xdr:rowOff>
                  </to>
                </anchor>
              </controlPr>
            </control>
          </mc:Choice>
        </mc:AlternateContent>
        <mc:AlternateContent xmlns:mc="http://schemas.openxmlformats.org/markup-compatibility/2006">
          <mc:Choice Requires="x14">
            <control shapeId="29724" r:id="rId31" name="Check Box 28">
              <controlPr defaultSize="0" autoFill="0" autoLine="0" autoPict="0">
                <anchor moveWithCells="1">
                  <from>
                    <xdr:col>5</xdr:col>
                    <xdr:colOff>66675</xdr:colOff>
                    <xdr:row>60</xdr:row>
                    <xdr:rowOff>0</xdr:rowOff>
                  </from>
                  <to>
                    <xdr:col>5</xdr:col>
                    <xdr:colOff>295275</xdr:colOff>
                    <xdr:row>60</xdr:row>
                    <xdr:rowOff>180975</xdr:rowOff>
                  </to>
                </anchor>
              </controlPr>
            </control>
          </mc:Choice>
        </mc:AlternateContent>
        <mc:AlternateContent xmlns:mc="http://schemas.openxmlformats.org/markup-compatibility/2006">
          <mc:Choice Requires="x14">
            <control shapeId="29725" r:id="rId32" name="Check Box 29">
              <controlPr defaultSize="0" autoFill="0" autoLine="0" autoPict="0">
                <anchor moveWithCells="1">
                  <from>
                    <xdr:col>5</xdr:col>
                    <xdr:colOff>66675</xdr:colOff>
                    <xdr:row>61</xdr:row>
                    <xdr:rowOff>0</xdr:rowOff>
                  </from>
                  <to>
                    <xdr:col>5</xdr:col>
                    <xdr:colOff>295275</xdr:colOff>
                    <xdr:row>61</xdr:row>
                    <xdr:rowOff>180975</xdr:rowOff>
                  </to>
                </anchor>
              </controlPr>
            </control>
          </mc:Choice>
        </mc:AlternateContent>
        <mc:AlternateContent xmlns:mc="http://schemas.openxmlformats.org/markup-compatibility/2006">
          <mc:Choice Requires="x14">
            <control shapeId="29726" r:id="rId33" name="Check Box 30">
              <controlPr defaultSize="0" autoFill="0" autoLine="0" autoPict="0">
                <anchor moveWithCells="1">
                  <from>
                    <xdr:col>5</xdr:col>
                    <xdr:colOff>66675</xdr:colOff>
                    <xdr:row>62</xdr:row>
                    <xdr:rowOff>0</xdr:rowOff>
                  </from>
                  <to>
                    <xdr:col>5</xdr:col>
                    <xdr:colOff>295275</xdr:colOff>
                    <xdr:row>62</xdr:row>
                    <xdr:rowOff>180975</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197"/>
  <sheetViews>
    <sheetView topLeftCell="A116" workbookViewId="0">
      <selection activeCell="B124" sqref="B124"/>
    </sheetView>
  </sheetViews>
  <sheetFormatPr defaultRowHeight="15" x14ac:dyDescent="0.25"/>
  <cols>
    <col min="1" max="1" width="1.7109375" style="4" customWidth="1"/>
    <col min="2" max="3" width="5.7109375" style="4" customWidth="1"/>
    <col min="4" max="4" width="9.140625" style="4"/>
    <col min="5" max="5" width="5.7109375" style="4" customWidth="1"/>
    <col min="6" max="6" width="6" style="4" customWidth="1"/>
    <col min="7" max="8" width="5.7109375" style="4" customWidth="1"/>
    <col min="9" max="10" width="9.140625" style="4"/>
    <col min="11" max="11" width="7" style="4" customWidth="1"/>
    <col min="12" max="13" width="5.7109375" style="4" customWidth="1"/>
    <col min="14" max="14" width="9.140625" style="4"/>
    <col min="15" max="15" width="5.7109375" style="4" customWidth="1"/>
    <col min="16" max="16384" width="9.140625" style="4"/>
  </cols>
  <sheetData>
    <row r="1" spans="2:14" ht="6.75" customHeight="1" x14ac:dyDescent="0.25"/>
    <row r="2" spans="2:14" ht="21" customHeight="1" x14ac:dyDescent="0.25">
      <c r="B2" s="429" t="s">
        <v>14</v>
      </c>
      <c r="C2" s="429"/>
      <c r="D2" s="429"/>
      <c r="E2" s="429"/>
      <c r="F2" s="429"/>
      <c r="G2" s="429"/>
      <c r="H2" s="429"/>
      <c r="I2" s="429"/>
      <c r="J2" s="429"/>
      <c r="K2" s="429"/>
      <c r="L2" s="429"/>
      <c r="M2" s="429"/>
      <c r="N2" s="429"/>
    </row>
    <row r="3" spans="2:14" ht="18.75" customHeight="1" x14ac:dyDescent="0.25">
      <c r="B3" s="430" t="s">
        <v>393</v>
      </c>
      <c r="C3" s="430"/>
      <c r="D3" s="430"/>
      <c r="E3" s="430"/>
      <c r="F3" s="430"/>
      <c r="G3" s="430"/>
      <c r="H3" s="430"/>
      <c r="I3" s="430"/>
      <c r="J3" s="430"/>
      <c r="K3" s="430"/>
      <c r="L3" s="430"/>
      <c r="M3" s="430"/>
      <c r="N3" s="430"/>
    </row>
    <row r="4" spans="2:14" ht="15" customHeight="1" x14ac:dyDescent="0.25">
      <c r="B4" s="431" t="s">
        <v>394</v>
      </c>
      <c r="C4" s="432"/>
      <c r="D4" s="432"/>
      <c r="E4" s="432"/>
      <c r="F4" s="432"/>
      <c r="G4" s="432"/>
      <c r="H4" s="432"/>
      <c r="I4" s="432"/>
      <c r="J4" s="432"/>
      <c r="K4" s="432"/>
      <c r="L4" s="432"/>
      <c r="M4" s="432"/>
      <c r="N4" s="433"/>
    </row>
    <row r="5" spans="2:14" x14ac:dyDescent="0.25">
      <c r="B5" s="575" t="s">
        <v>183</v>
      </c>
      <c r="C5" s="575"/>
      <c r="D5" s="575"/>
      <c r="E5" s="575"/>
      <c r="F5" s="575"/>
      <c r="G5" s="575"/>
      <c r="H5" s="575"/>
      <c r="I5" s="575"/>
      <c r="J5" s="575"/>
      <c r="K5" s="575"/>
      <c r="L5" s="575"/>
      <c r="M5" s="575"/>
      <c r="N5" s="575"/>
    </row>
    <row r="6" spans="2:14" x14ac:dyDescent="0.25">
      <c r="B6" s="575" t="s">
        <v>395</v>
      </c>
      <c r="C6" s="575"/>
      <c r="D6" s="575"/>
      <c r="E6" s="575"/>
      <c r="F6" s="575"/>
      <c r="G6" s="575"/>
      <c r="H6" s="575"/>
      <c r="I6" s="575"/>
      <c r="J6" s="575"/>
      <c r="K6" s="575"/>
      <c r="L6" s="575"/>
      <c r="M6" s="575"/>
      <c r="N6" s="575"/>
    </row>
    <row r="7" spans="2:14" ht="4.5" customHeight="1" x14ac:dyDescent="0.25">
      <c r="B7" s="16"/>
      <c r="C7" s="16"/>
      <c r="D7" s="16"/>
      <c r="E7" s="16"/>
      <c r="F7" s="16"/>
      <c r="G7" s="16"/>
      <c r="H7" s="16"/>
      <c r="I7" s="16"/>
      <c r="J7" s="16"/>
      <c r="K7" s="16"/>
      <c r="L7" s="16"/>
      <c r="M7" s="16"/>
      <c r="N7" s="16"/>
    </row>
    <row r="8" spans="2:14" ht="15.75" customHeight="1" x14ac:dyDescent="0.25">
      <c r="B8" s="72" t="s">
        <v>55</v>
      </c>
      <c r="C8" s="73"/>
      <c r="D8" s="73"/>
      <c r="E8" s="73"/>
      <c r="F8" s="73"/>
      <c r="G8" s="16"/>
      <c r="H8" s="16"/>
      <c r="I8" s="72" t="s">
        <v>60</v>
      </c>
      <c r="J8" s="73"/>
      <c r="K8" s="73"/>
      <c r="L8" s="73"/>
      <c r="M8" s="73"/>
      <c r="N8" s="16"/>
    </row>
    <row r="9" spans="2:14" s="17" customFormat="1" ht="12.75" x14ac:dyDescent="0.25">
      <c r="B9" s="151"/>
      <c r="C9" s="17" t="s">
        <v>56</v>
      </c>
      <c r="E9" s="151"/>
      <c r="F9" s="17" t="s">
        <v>57</v>
      </c>
      <c r="I9" s="151"/>
      <c r="J9" s="17" t="s">
        <v>12</v>
      </c>
      <c r="L9" s="151"/>
      <c r="M9" s="17" t="s">
        <v>13</v>
      </c>
    </row>
    <row r="10" spans="2:14" x14ac:dyDescent="0.25">
      <c r="B10" s="151"/>
      <c r="C10" s="17" t="s">
        <v>181</v>
      </c>
      <c r="I10" s="151"/>
      <c r="J10" s="17" t="s">
        <v>58</v>
      </c>
      <c r="K10" s="17"/>
      <c r="L10" s="151"/>
      <c r="M10" s="17" t="s">
        <v>59</v>
      </c>
      <c r="N10" s="17"/>
    </row>
    <row r="11" spans="2:14" ht="4.5" customHeight="1" x14ac:dyDescent="0.25"/>
    <row r="12" spans="2:14" ht="15.75" x14ac:dyDescent="0.25">
      <c r="B12" s="72" t="s">
        <v>61</v>
      </c>
      <c r="C12" s="73"/>
      <c r="D12" s="73"/>
      <c r="E12" s="71"/>
      <c r="F12" s="71"/>
    </row>
    <row r="13" spans="2:14" x14ac:dyDescent="0.25">
      <c r="B13" s="9" t="s">
        <v>62</v>
      </c>
    </row>
    <row r="14" spans="2:14" x14ac:dyDescent="0.25">
      <c r="B14" s="4" t="s">
        <v>63</v>
      </c>
    </row>
    <row r="15" spans="2:14" ht="2.25" customHeight="1" x14ac:dyDescent="0.25"/>
    <row r="16" spans="2:14" x14ac:dyDescent="0.25">
      <c r="B16" s="435" t="s">
        <v>64</v>
      </c>
      <c r="C16" s="435"/>
      <c r="D16" s="435"/>
      <c r="E16" s="435"/>
      <c r="F16" s="435"/>
      <c r="G16" s="435"/>
      <c r="H16" s="435"/>
      <c r="I16" s="435"/>
      <c r="J16" s="435"/>
      <c r="K16" s="435"/>
      <c r="L16" s="435"/>
      <c r="M16" s="435"/>
      <c r="N16" s="435"/>
    </row>
    <row r="17" spans="2:14" x14ac:dyDescent="0.25">
      <c r="B17" s="439" t="s">
        <v>65</v>
      </c>
      <c r="C17" s="440"/>
      <c r="D17" s="441"/>
      <c r="E17" s="439" t="s">
        <v>67</v>
      </c>
      <c r="F17" s="440"/>
      <c r="G17" s="440"/>
      <c r="H17" s="441"/>
      <c r="I17" s="436" t="s">
        <v>68</v>
      </c>
      <c r="J17" s="437"/>
      <c r="K17" s="438"/>
      <c r="L17" s="436" t="s">
        <v>69</v>
      </c>
      <c r="M17" s="437"/>
      <c r="N17" s="438"/>
    </row>
    <row r="18" spans="2:14" x14ac:dyDescent="0.25">
      <c r="B18" s="397" t="s">
        <v>66</v>
      </c>
      <c r="C18" s="398"/>
      <c r="D18" s="399"/>
      <c r="E18" s="400" t="s">
        <v>396</v>
      </c>
      <c r="F18" s="401"/>
      <c r="G18" s="401"/>
      <c r="H18" s="402"/>
      <c r="I18" s="379" t="s">
        <v>5</v>
      </c>
      <c r="J18" s="380"/>
      <c r="K18" s="381"/>
      <c r="L18" s="379" t="s">
        <v>5</v>
      </c>
      <c r="M18" s="380"/>
      <c r="N18" s="381"/>
    </row>
    <row r="19" spans="2:14" x14ac:dyDescent="0.25">
      <c r="B19" s="397" t="s">
        <v>198</v>
      </c>
      <c r="C19" s="398"/>
      <c r="D19" s="399"/>
      <c r="E19" s="577" t="s">
        <v>352</v>
      </c>
      <c r="F19" s="573"/>
      <c r="G19" s="573"/>
      <c r="H19" s="574"/>
      <c r="I19" s="379"/>
      <c r="J19" s="380"/>
      <c r="K19" s="381"/>
      <c r="L19" s="379" t="s">
        <v>5</v>
      </c>
      <c r="M19" s="380"/>
      <c r="N19" s="381"/>
    </row>
    <row r="20" spans="2:14" x14ac:dyDescent="0.25">
      <c r="B20" s="397" t="s">
        <v>70</v>
      </c>
      <c r="C20" s="398"/>
      <c r="D20" s="399"/>
      <c r="E20" s="400" t="s">
        <v>397</v>
      </c>
      <c r="F20" s="401"/>
      <c r="G20" s="401"/>
      <c r="H20" s="402"/>
      <c r="I20" s="379" t="s">
        <v>399</v>
      </c>
      <c r="J20" s="380"/>
      <c r="K20" s="381"/>
      <c r="L20" s="379" t="s">
        <v>184</v>
      </c>
      <c r="M20" s="380"/>
      <c r="N20" s="381"/>
    </row>
    <row r="21" spans="2:14" x14ac:dyDescent="0.25">
      <c r="B21" s="397" t="s">
        <v>196</v>
      </c>
      <c r="C21" s="398"/>
      <c r="D21" s="399"/>
      <c r="E21" s="400" t="s">
        <v>398</v>
      </c>
      <c r="F21" s="401"/>
      <c r="G21" s="401"/>
      <c r="H21" s="402"/>
      <c r="I21" s="379" t="s">
        <v>400</v>
      </c>
      <c r="J21" s="380"/>
      <c r="K21" s="381"/>
      <c r="L21" s="379" t="s">
        <v>184</v>
      </c>
      <c r="M21" s="380"/>
      <c r="N21" s="381"/>
    </row>
    <row r="22" spans="2:14" ht="6.75" customHeight="1" thickBot="1" x14ac:dyDescent="0.3">
      <c r="B22" s="74"/>
      <c r="C22" s="74"/>
      <c r="D22" s="74"/>
      <c r="E22" s="75"/>
      <c r="F22" s="75"/>
      <c r="G22" s="75"/>
      <c r="H22" s="75"/>
      <c r="I22" s="74"/>
      <c r="J22" s="74"/>
      <c r="K22" s="74"/>
      <c r="L22" s="74"/>
      <c r="M22" s="74"/>
      <c r="N22" s="74"/>
    </row>
    <row r="23" spans="2:14" x14ac:dyDescent="0.25">
      <c r="B23" s="85" t="s">
        <v>71</v>
      </c>
      <c r="C23" s="86"/>
      <c r="D23" s="87"/>
      <c r="E23" s="87"/>
      <c r="F23" s="87"/>
      <c r="G23" s="87"/>
      <c r="H23" s="87"/>
      <c r="I23" s="87"/>
      <c r="J23" s="87"/>
      <c r="K23" s="87"/>
      <c r="L23" s="87"/>
      <c r="M23" s="87"/>
      <c r="N23" s="88"/>
    </row>
    <row r="24" spans="2:14" x14ac:dyDescent="0.25">
      <c r="B24" s="89" t="s">
        <v>72</v>
      </c>
      <c r="C24" s="76"/>
      <c r="D24" s="76"/>
      <c r="E24" s="76"/>
      <c r="F24" s="76"/>
      <c r="G24" s="76"/>
      <c r="H24" s="76"/>
      <c r="I24" s="76"/>
      <c r="J24" s="76"/>
      <c r="K24" s="76"/>
      <c r="L24" s="66"/>
      <c r="M24" s="66"/>
      <c r="N24" s="90"/>
    </row>
    <row r="25" spans="2:14" ht="6" customHeight="1" thickBot="1" x14ac:dyDescent="0.3">
      <c r="B25" s="91"/>
      <c r="C25" s="92"/>
      <c r="D25" s="92"/>
      <c r="E25" s="92"/>
      <c r="F25" s="92"/>
      <c r="G25" s="92"/>
      <c r="H25" s="92"/>
      <c r="I25" s="92"/>
      <c r="J25" s="92"/>
      <c r="K25" s="92"/>
      <c r="L25" s="92"/>
      <c r="M25" s="92"/>
      <c r="N25" s="93"/>
    </row>
    <row r="26" spans="2:14" ht="3" customHeight="1" x14ac:dyDescent="0.25"/>
    <row r="27" spans="2:14" x14ac:dyDescent="0.25">
      <c r="B27" s="4" t="s">
        <v>74</v>
      </c>
    </row>
    <row r="28" spans="2:14" ht="15.75" thickBot="1" x14ac:dyDescent="0.3">
      <c r="B28" s="4" t="s">
        <v>75</v>
      </c>
      <c r="E28" s="151"/>
      <c r="F28" s="4" t="s">
        <v>76</v>
      </c>
    </row>
    <row r="29" spans="2:14" x14ac:dyDescent="0.25">
      <c r="B29" s="85" t="s">
        <v>71</v>
      </c>
      <c r="C29" s="86"/>
      <c r="D29" s="87"/>
      <c r="E29" s="87"/>
      <c r="F29" s="87"/>
      <c r="G29" s="87"/>
      <c r="H29" s="87"/>
      <c r="I29" s="87"/>
      <c r="J29" s="87"/>
      <c r="K29" s="87"/>
      <c r="L29" s="87"/>
      <c r="M29" s="87"/>
      <c r="N29" s="88"/>
    </row>
    <row r="30" spans="2:14" x14ac:dyDescent="0.25">
      <c r="B30" s="89" t="s">
        <v>185</v>
      </c>
      <c r="C30" s="76"/>
      <c r="D30" s="76"/>
      <c r="E30" s="76"/>
      <c r="F30" s="76"/>
      <c r="G30" s="76"/>
      <c r="H30" s="76"/>
      <c r="I30" s="76"/>
      <c r="J30" s="76"/>
      <c r="K30" s="76"/>
      <c r="L30" s="66"/>
      <c r="M30" s="66"/>
      <c r="N30" s="90"/>
    </row>
    <row r="31" spans="2:14" ht="5.25" customHeight="1" thickBot="1" x14ac:dyDescent="0.3">
      <c r="B31" s="91"/>
      <c r="C31" s="92"/>
      <c r="D31" s="92"/>
      <c r="E31" s="92"/>
      <c r="F31" s="92"/>
      <c r="G31" s="92"/>
      <c r="H31" s="92"/>
      <c r="I31" s="92"/>
      <c r="J31" s="92"/>
      <c r="K31" s="92"/>
      <c r="L31" s="92"/>
      <c r="M31" s="92"/>
      <c r="N31" s="93"/>
    </row>
    <row r="32" spans="2:14" ht="4.5" customHeight="1" x14ac:dyDescent="0.25"/>
    <row r="33" spans="2:14" ht="16.5" thickBot="1" x14ac:dyDescent="0.3">
      <c r="B33" s="72" t="s">
        <v>73</v>
      </c>
      <c r="C33" s="73"/>
      <c r="D33" s="73"/>
      <c r="E33" s="77"/>
    </row>
    <row r="34" spans="2:14" x14ac:dyDescent="0.25">
      <c r="B34" s="80" t="s">
        <v>77</v>
      </c>
      <c r="C34" s="55"/>
      <c r="D34" s="55"/>
      <c r="E34" s="55"/>
      <c r="F34" s="55"/>
      <c r="G34" s="152"/>
      <c r="H34" s="155" t="s">
        <v>82</v>
      </c>
      <c r="I34" s="55"/>
      <c r="J34" s="152"/>
      <c r="K34" s="155" t="s">
        <v>83</v>
      </c>
      <c r="L34" s="55"/>
      <c r="M34" s="55"/>
      <c r="N34" s="95"/>
    </row>
    <row r="35" spans="2:14" ht="5.0999999999999996" customHeight="1" x14ac:dyDescent="0.25">
      <c r="B35" s="83"/>
      <c r="C35" s="77"/>
      <c r="D35" s="77"/>
      <c r="E35" s="77"/>
      <c r="F35" s="77"/>
      <c r="G35" s="78"/>
      <c r="H35" s="79"/>
      <c r="I35" s="77"/>
      <c r="J35" s="78"/>
      <c r="K35" s="79"/>
      <c r="L35" s="77"/>
      <c r="M35" s="77"/>
      <c r="N35" s="84"/>
    </row>
    <row r="36" spans="2:14" x14ac:dyDescent="0.25">
      <c r="B36" s="81" t="s">
        <v>78</v>
      </c>
      <c r="G36" s="151"/>
      <c r="H36" s="4" t="s">
        <v>84</v>
      </c>
      <c r="K36" s="151"/>
      <c r="L36" s="4" t="s">
        <v>85</v>
      </c>
      <c r="N36" s="82"/>
    </row>
    <row r="37" spans="2:14" ht="5.0999999999999996" customHeight="1" x14ac:dyDescent="0.25">
      <c r="B37" s="83"/>
      <c r="C37" s="77"/>
      <c r="D37" s="77"/>
      <c r="E37" s="77"/>
      <c r="F37" s="77"/>
      <c r="G37" s="78"/>
      <c r="H37" s="79"/>
      <c r="I37" s="77"/>
      <c r="J37" s="78"/>
      <c r="K37" s="79"/>
      <c r="L37" s="77"/>
      <c r="M37" s="77"/>
      <c r="N37" s="84"/>
    </row>
    <row r="38" spans="2:14" x14ac:dyDescent="0.25">
      <c r="B38" s="81" t="s">
        <v>79</v>
      </c>
      <c r="G38" s="151"/>
      <c r="H38" s="4" t="s">
        <v>86</v>
      </c>
      <c r="N38" s="82"/>
    </row>
    <row r="39" spans="2:14" x14ac:dyDescent="0.25">
      <c r="B39" s="81"/>
      <c r="G39" s="151"/>
      <c r="H39" s="4" t="s">
        <v>87</v>
      </c>
      <c r="N39" s="82"/>
    </row>
    <row r="40" spans="2:14" ht="5.0999999999999996" customHeight="1" x14ac:dyDescent="0.25">
      <c r="B40" s="83"/>
      <c r="C40" s="77"/>
      <c r="D40" s="77"/>
      <c r="E40" s="77"/>
      <c r="F40" s="77"/>
      <c r="G40" s="78"/>
      <c r="H40" s="79"/>
      <c r="I40" s="77"/>
      <c r="J40" s="78"/>
      <c r="K40" s="79"/>
      <c r="L40" s="77"/>
      <c r="M40" s="77"/>
      <c r="N40" s="84"/>
    </row>
    <row r="41" spans="2:14" x14ac:dyDescent="0.25">
      <c r="B41" s="81" t="s">
        <v>80</v>
      </c>
      <c r="G41" s="151"/>
      <c r="H41" s="4" t="s">
        <v>88</v>
      </c>
      <c r="J41" s="17"/>
      <c r="N41" s="82"/>
    </row>
    <row r="42" spans="2:14" x14ac:dyDescent="0.25">
      <c r="B42" s="81"/>
      <c r="G42" s="151"/>
      <c r="H42" s="4" t="s">
        <v>89</v>
      </c>
      <c r="N42" s="82"/>
    </row>
    <row r="43" spans="2:14" x14ac:dyDescent="0.25">
      <c r="B43" s="81"/>
      <c r="G43" s="151"/>
      <c r="H43" s="4" t="s">
        <v>90</v>
      </c>
      <c r="N43" s="82"/>
    </row>
    <row r="44" spans="2:14" ht="15.75" thickBot="1" x14ac:dyDescent="0.3">
      <c r="B44" s="403" t="s">
        <v>91</v>
      </c>
      <c r="C44" s="404"/>
      <c r="D44" s="404"/>
      <c r="E44" s="404"/>
      <c r="F44" s="404"/>
      <c r="G44" s="404"/>
      <c r="H44" s="404"/>
      <c r="I44" s="404"/>
      <c r="J44" s="404"/>
      <c r="K44" s="404"/>
      <c r="L44" s="404"/>
      <c r="M44" s="404"/>
      <c r="N44" s="405"/>
    </row>
    <row r="45" spans="2:14" x14ac:dyDescent="0.25">
      <c r="B45" s="382" t="s">
        <v>410</v>
      </c>
      <c r="C45" s="383"/>
      <c r="D45" s="383"/>
      <c r="E45" s="383"/>
      <c r="F45" s="383"/>
      <c r="G45" s="383"/>
      <c r="H45" s="383"/>
      <c r="I45" s="383"/>
      <c r="J45" s="383"/>
      <c r="K45" s="383"/>
      <c r="L45" s="383"/>
      <c r="M45" s="383"/>
      <c r="N45" s="384"/>
    </row>
    <row r="46" spans="2:14" ht="11.25" customHeight="1" x14ac:dyDescent="0.25">
      <c r="B46" s="385"/>
      <c r="C46" s="386"/>
      <c r="D46" s="386"/>
      <c r="E46" s="386"/>
      <c r="F46" s="386"/>
      <c r="G46" s="386"/>
      <c r="H46" s="386"/>
      <c r="I46" s="386"/>
      <c r="J46" s="386"/>
      <c r="K46" s="386"/>
      <c r="L46" s="386"/>
      <c r="M46" s="386"/>
      <c r="N46" s="387"/>
    </row>
    <row r="47" spans="2:14" ht="11.25" hidden="1" customHeight="1" x14ac:dyDescent="0.25">
      <c r="B47" s="385"/>
      <c r="C47" s="386"/>
      <c r="D47" s="386"/>
      <c r="E47" s="386"/>
      <c r="F47" s="386"/>
      <c r="G47" s="386"/>
      <c r="H47" s="386"/>
      <c r="I47" s="386"/>
      <c r="J47" s="386"/>
      <c r="K47" s="386"/>
      <c r="L47" s="386"/>
      <c r="M47" s="386"/>
      <c r="N47" s="387"/>
    </row>
    <row r="48" spans="2:14" ht="6.75" hidden="1" customHeight="1" x14ac:dyDescent="0.25">
      <c r="B48" s="385"/>
      <c r="C48" s="386"/>
      <c r="D48" s="386"/>
      <c r="E48" s="386"/>
      <c r="F48" s="386"/>
      <c r="G48" s="386"/>
      <c r="H48" s="386"/>
      <c r="I48" s="386"/>
      <c r="J48" s="386"/>
      <c r="K48" s="386"/>
      <c r="L48" s="386"/>
      <c r="M48" s="386"/>
      <c r="N48" s="387"/>
    </row>
    <row r="49" spans="2:14" hidden="1" x14ac:dyDescent="0.25">
      <c r="B49" s="385"/>
      <c r="C49" s="386"/>
      <c r="D49" s="386"/>
      <c r="E49" s="386"/>
      <c r="F49" s="386"/>
      <c r="G49" s="386"/>
      <c r="H49" s="386"/>
      <c r="I49" s="386"/>
      <c r="J49" s="386"/>
      <c r="K49" s="386"/>
      <c r="L49" s="386"/>
      <c r="M49" s="386"/>
      <c r="N49" s="387"/>
    </row>
    <row r="50" spans="2:14" ht="1.5" customHeight="1" x14ac:dyDescent="0.25">
      <c r="B50" s="385"/>
      <c r="C50" s="386"/>
      <c r="D50" s="386"/>
      <c r="E50" s="386"/>
      <c r="F50" s="386"/>
      <c r="G50" s="386"/>
      <c r="H50" s="386"/>
      <c r="I50" s="386"/>
      <c r="J50" s="386"/>
      <c r="K50" s="386"/>
      <c r="L50" s="386"/>
      <c r="M50" s="386"/>
      <c r="N50" s="387"/>
    </row>
    <row r="51" spans="2:14" ht="1.5" customHeight="1" thickBot="1" x14ac:dyDescent="0.3">
      <c r="B51" s="388"/>
      <c r="C51" s="389"/>
      <c r="D51" s="389"/>
      <c r="E51" s="389"/>
      <c r="F51" s="389"/>
      <c r="G51" s="389"/>
      <c r="H51" s="389"/>
      <c r="I51" s="389"/>
      <c r="J51" s="389"/>
      <c r="K51" s="389"/>
      <c r="L51" s="389"/>
      <c r="M51" s="389"/>
      <c r="N51" s="390"/>
    </row>
    <row r="52" spans="2:14" ht="8.25" customHeight="1" x14ac:dyDescent="0.25"/>
    <row r="53" spans="2:14" ht="16.5" thickBot="1" x14ac:dyDescent="0.3">
      <c r="B53" s="72" t="s">
        <v>92</v>
      </c>
      <c r="C53" s="73"/>
      <c r="D53" s="73"/>
    </row>
    <row r="54" spans="2:14" x14ac:dyDescent="0.25">
      <c r="B54" s="80" t="s">
        <v>93</v>
      </c>
      <c r="C54" s="55"/>
      <c r="D54" s="55"/>
      <c r="E54" s="55"/>
      <c r="F54" s="152"/>
      <c r="G54" s="55" t="s">
        <v>94</v>
      </c>
      <c r="H54" s="55"/>
      <c r="I54" s="152"/>
      <c r="J54" s="55" t="s">
        <v>230</v>
      </c>
      <c r="K54" s="55"/>
      <c r="L54" s="55"/>
      <c r="M54" s="55"/>
      <c r="N54" s="95"/>
    </row>
    <row r="55" spans="2:14" ht="5.0999999999999996" customHeight="1" x14ac:dyDescent="0.25">
      <c r="B55" s="96"/>
      <c r="C55" s="23"/>
      <c r="D55" s="23"/>
      <c r="E55" s="23"/>
      <c r="F55" s="97"/>
      <c r="G55" s="23"/>
      <c r="H55" s="23"/>
      <c r="I55" s="97"/>
      <c r="J55" s="23"/>
      <c r="K55" s="23"/>
      <c r="L55" s="23"/>
      <c r="M55" s="23"/>
      <c r="N55" s="98"/>
    </row>
    <row r="56" spans="2:14" x14ac:dyDescent="0.25">
      <c r="B56" s="81" t="s">
        <v>96</v>
      </c>
      <c r="F56" s="151"/>
      <c r="G56" s="4" t="s">
        <v>97</v>
      </c>
      <c r="J56" s="151"/>
      <c r="K56" s="4" t="s">
        <v>98</v>
      </c>
      <c r="N56" s="82"/>
    </row>
    <row r="57" spans="2:14" ht="5.0999999999999996" customHeight="1" x14ac:dyDescent="0.25">
      <c r="B57" s="96"/>
      <c r="C57" s="23"/>
      <c r="D57" s="23"/>
      <c r="E57" s="23"/>
      <c r="F57" s="97"/>
      <c r="G57" s="23"/>
      <c r="H57" s="23"/>
      <c r="I57" s="97"/>
      <c r="J57" s="23"/>
      <c r="K57" s="23"/>
      <c r="L57" s="23"/>
      <c r="M57" s="23"/>
      <c r="N57" s="98"/>
    </row>
    <row r="58" spans="2:14" x14ac:dyDescent="0.25">
      <c r="B58" s="81" t="s">
        <v>99</v>
      </c>
      <c r="F58" s="151"/>
      <c r="G58" s="4" t="s">
        <v>100</v>
      </c>
      <c r="J58" s="151"/>
      <c r="K58" s="4" t="s">
        <v>101</v>
      </c>
      <c r="N58" s="82"/>
    </row>
    <row r="59" spans="2:14" ht="5.0999999999999996" customHeight="1" x14ac:dyDescent="0.25">
      <c r="B59" s="96"/>
      <c r="C59" s="23"/>
      <c r="D59" s="23"/>
      <c r="E59" s="23"/>
      <c r="F59" s="97"/>
      <c r="G59" s="23"/>
      <c r="H59" s="23"/>
      <c r="I59" s="97"/>
      <c r="J59" s="23"/>
      <c r="K59" s="23"/>
      <c r="L59" s="23"/>
      <c r="M59" s="23"/>
      <c r="N59" s="98"/>
    </row>
    <row r="60" spans="2:14" x14ac:dyDescent="0.25">
      <c r="B60" s="81" t="s">
        <v>102</v>
      </c>
      <c r="F60" s="151"/>
      <c r="G60" s="4" t="s">
        <v>104</v>
      </c>
      <c r="N60" s="82"/>
    </row>
    <row r="61" spans="2:14" x14ac:dyDescent="0.25">
      <c r="B61" s="81" t="s">
        <v>103</v>
      </c>
      <c r="F61" s="151"/>
      <c r="G61" s="4" t="s">
        <v>105</v>
      </c>
      <c r="N61" s="82"/>
    </row>
    <row r="62" spans="2:14" x14ac:dyDescent="0.25">
      <c r="B62" s="81"/>
      <c r="F62" s="151"/>
      <c r="G62" s="4" t="s">
        <v>106</v>
      </c>
      <c r="N62" s="82"/>
    </row>
    <row r="63" spans="2:14" ht="15.75" thickBot="1" x14ac:dyDescent="0.3">
      <c r="B63" s="403" t="s">
        <v>91</v>
      </c>
      <c r="C63" s="404"/>
      <c r="D63" s="404"/>
      <c r="E63" s="404"/>
      <c r="F63" s="404"/>
      <c r="G63" s="404"/>
      <c r="H63" s="404"/>
      <c r="I63" s="404"/>
      <c r="J63" s="404"/>
      <c r="K63" s="404"/>
      <c r="L63" s="404"/>
      <c r="M63" s="404"/>
      <c r="N63" s="405"/>
    </row>
    <row r="64" spans="2:14" x14ac:dyDescent="0.25">
      <c r="B64" s="382" t="s">
        <v>420</v>
      </c>
      <c r="C64" s="383"/>
      <c r="D64" s="383"/>
      <c r="E64" s="383"/>
      <c r="F64" s="383"/>
      <c r="G64" s="383"/>
      <c r="H64" s="383"/>
      <c r="I64" s="383"/>
      <c r="J64" s="383"/>
      <c r="K64" s="383"/>
      <c r="L64" s="383"/>
      <c r="M64" s="383"/>
      <c r="N64" s="384"/>
    </row>
    <row r="65" spans="2:14" x14ac:dyDescent="0.25">
      <c r="B65" s="385"/>
      <c r="C65" s="386"/>
      <c r="D65" s="386"/>
      <c r="E65" s="386"/>
      <c r="F65" s="386"/>
      <c r="G65" s="386"/>
      <c r="H65" s="386"/>
      <c r="I65" s="386"/>
      <c r="J65" s="386"/>
      <c r="K65" s="386"/>
      <c r="L65" s="386"/>
      <c r="M65" s="386"/>
      <c r="N65" s="387"/>
    </row>
    <row r="66" spans="2:14" x14ac:dyDescent="0.25">
      <c r="B66" s="385"/>
      <c r="C66" s="386"/>
      <c r="D66" s="386"/>
      <c r="E66" s="386"/>
      <c r="F66" s="386"/>
      <c r="G66" s="386"/>
      <c r="H66" s="386"/>
      <c r="I66" s="386"/>
      <c r="J66" s="386"/>
      <c r="K66" s="386"/>
      <c r="L66" s="386"/>
      <c r="M66" s="386"/>
      <c r="N66" s="387"/>
    </row>
    <row r="67" spans="2:14" x14ac:dyDescent="0.25">
      <c r="B67" s="385"/>
      <c r="C67" s="386"/>
      <c r="D67" s="386"/>
      <c r="E67" s="386"/>
      <c r="F67" s="386"/>
      <c r="G67" s="386"/>
      <c r="H67" s="386"/>
      <c r="I67" s="386"/>
      <c r="J67" s="386"/>
      <c r="K67" s="386"/>
      <c r="L67" s="386"/>
      <c r="M67" s="386"/>
      <c r="N67" s="387"/>
    </row>
    <row r="68" spans="2:14" ht="3" customHeight="1" x14ac:dyDescent="0.25">
      <c r="B68" s="385"/>
      <c r="C68" s="386"/>
      <c r="D68" s="386"/>
      <c r="E68" s="386"/>
      <c r="F68" s="386"/>
      <c r="G68" s="386"/>
      <c r="H68" s="386"/>
      <c r="I68" s="386"/>
      <c r="J68" s="386"/>
      <c r="K68" s="386"/>
      <c r="L68" s="386"/>
      <c r="M68" s="386"/>
      <c r="N68" s="387"/>
    </row>
    <row r="69" spans="2:14" ht="13.5" customHeight="1" x14ac:dyDescent="0.25">
      <c r="B69" s="385"/>
      <c r="C69" s="386"/>
      <c r="D69" s="386"/>
      <c r="E69" s="386"/>
      <c r="F69" s="386"/>
      <c r="G69" s="386"/>
      <c r="H69" s="386"/>
      <c r="I69" s="386"/>
      <c r="J69" s="386"/>
      <c r="K69" s="386"/>
      <c r="L69" s="386"/>
      <c r="M69" s="386"/>
      <c r="N69" s="387"/>
    </row>
    <row r="70" spans="2:14" hidden="1" x14ac:dyDescent="0.25">
      <c r="B70" s="385"/>
      <c r="C70" s="386"/>
      <c r="D70" s="386"/>
      <c r="E70" s="386"/>
      <c r="F70" s="386"/>
      <c r="G70" s="386"/>
      <c r="H70" s="386"/>
      <c r="I70" s="386"/>
      <c r="J70" s="386"/>
      <c r="K70" s="386"/>
      <c r="L70" s="386"/>
      <c r="M70" s="386"/>
      <c r="N70" s="387"/>
    </row>
    <row r="71" spans="2:14" ht="84.75" customHeight="1" thickBot="1" x14ac:dyDescent="0.3">
      <c r="B71" s="388"/>
      <c r="C71" s="389"/>
      <c r="D71" s="389"/>
      <c r="E71" s="389"/>
      <c r="F71" s="389"/>
      <c r="G71" s="389"/>
      <c r="H71" s="389"/>
      <c r="I71" s="389"/>
      <c r="J71" s="389"/>
      <c r="K71" s="389"/>
      <c r="L71" s="389"/>
      <c r="M71" s="389"/>
      <c r="N71" s="390"/>
    </row>
    <row r="72" spans="2:14" ht="5.25" customHeight="1" x14ac:dyDescent="0.25"/>
    <row r="73" spans="2:14" ht="16.5" thickBot="1" x14ac:dyDescent="0.3">
      <c r="B73" s="99" t="s">
        <v>107</v>
      </c>
      <c r="C73" s="100"/>
      <c r="D73" s="100"/>
      <c r="E73" s="23"/>
      <c r="F73" s="23"/>
      <c r="G73" s="23"/>
      <c r="H73" s="23"/>
    </row>
    <row r="74" spans="2:14" ht="15.75" thickBot="1" x14ac:dyDescent="0.3">
      <c r="B74" s="391" t="s">
        <v>91</v>
      </c>
      <c r="C74" s="392"/>
      <c r="D74" s="392"/>
      <c r="E74" s="392"/>
      <c r="F74" s="392"/>
      <c r="G74" s="392"/>
      <c r="H74" s="392"/>
      <c r="I74" s="392"/>
      <c r="J74" s="392"/>
      <c r="K74" s="392"/>
      <c r="L74" s="392"/>
      <c r="M74" s="392"/>
      <c r="N74" s="393"/>
    </row>
    <row r="75" spans="2:14" x14ac:dyDescent="0.25">
      <c r="B75" s="382" t="s">
        <v>401</v>
      </c>
      <c r="C75" s="383"/>
      <c r="D75" s="383"/>
      <c r="E75" s="383"/>
      <c r="F75" s="383"/>
      <c r="G75" s="383"/>
      <c r="H75" s="383"/>
      <c r="I75" s="383"/>
      <c r="J75" s="383"/>
      <c r="K75" s="383"/>
      <c r="L75" s="383"/>
      <c r="M75" s="383"/>
      <c r="N75" s="384"/>
    </row>
    <row r="76" spans="2:14" ht="4.5" customHeight="1" x14ac:dyDescent="0.25">
      <c r="B76" s="385"/>
      <c r="C76" s="386"/>
      <c r="D76" s="386"/>
      <c r="E76" s="386"/>
      <c r="F76" s="386"/>
      <c r="G76" s="386"/>
      <c r="H76" s="386"/>
      <c r="I76" s="386"/>
      <c r="J76" s="386"/>
      <c r="K76" s="386"/>
      <c r="L76" s="386"/>
      <c r="M76" s="386"/>
      <c r="N76" s="387"/>
    </row>
    <row r="77" spans="2:14" ht="0.75" customHeight="1" thickBot="1" x14ac:dyDescent="0.3">
      <c r="B77" s="388"/>
      <c r="C77" s="389"/>
      <c r="D77" s="389"/>
      <c r="E77" s="389"/>
      <c r="F77" s="389"/>
      <c r="G77" s="389"/>
      <c r="H77" s="389"/>
      <c r="I77" s="389"/>
      <c r="J77" s="389"/>
      <c r="K77" s="389"/>
      <c r="L77" s="389"/>
      <c r="M77" s="389"/>
      <c r="N77" s="390"/>
    </row>
    <row r="78" spans="2:14" ht="13.5" customHeight="1" x14ac:dyDescent="0.25">
      <c r="B78" s="250"/>
      <c r="C78" s="250"/>
      <c r="D78" s="250"/>
      <c r="E78" s="250"/>
      <c r="F78" s="250"/>
      <c r="G78" s="250"/>
      <c r="H78" s="250"/>
      <c r="I78" s="250"/>
      <c r="J78" s="250"/>
      <c r="K78" s="250"/>
      <c r="L78" s="250"/>
      <c r="M78" s="250"/>
      <c r="N78" s="250"/>
    </row>
    <row r="79" spans="2:14" ht="13.5" customHeight="1" x14ac:dyDescent="0.25">
      <c r="B79" s="250"/>
      <c r="C79" s="250"/>
      <c r="D79" s="250"/>
      <c r="E79" s="250"/>
      <c r="F79" s="250"/>
      <c r="G79" s="250"/>
      <c r="H79" s="250"/>
      <c r="I79" s="250"/>
      <c r="J79" s="250"/>
      <c r="K79" s="250"/>
      <c r="L79" s="250"/>
      <c r="M79" s="250"/>
      <c r="N79" s="250"/>
    </row>
    <row r="80" spans="2:14" ht="13.5" customHeight="1" x14ac:dyDescent="0.25">
      <c r="B80" s="250"/>
      <c r="C80" s="250"/>
      <c r="D80" s="250"/>
      <c r="E80" s="250"/>
      <c r="F80" s="250"/>
      <c r="G80" s="250"/>
      <c r="H80" s="250"/>
      <c r="I80" s="250"/>
      <c r="J80" s="250"/>
      <c r="K80" s="250"/>
      <c r="L80" s="250"/>
      <c r="M80" s="250"/>
      <c r="N80" s="250"/>
    </row>
    <row r="81" spans="1:14" ht="13.5" customHeight="1" x14ac:dyDescent="0.25">
      <c r="B81" s="250"/>
      <c r="C81" s="250"/>
      <c r="D81" s="250"/>
      <c r="E81" s="250"/>
      <c r="F81" s="250"/>
      <c r="G81" s="250"/>
      <c r="H81" s="250"/>
      <c r="I81" s="250"/>
      <c r="J81" s="250"/>
      <c r="K81" s="250"/>
      <c r="L81" s="250"/>
      <c r="M81" s="250"/>
      <c r="N81" s="250"/>
    </row>
    <row r="82" spans="1:14" ht="13.5" customHeight="1" x14ac:dyDescent="0.25">
      <c r="B82" s="250"/>
      <c r="C82" s="250"/>
      <c r="D82" s="250"/>
      <c r="E82" s="250"/>
      <c r="F82" s="250"/>
      <c r="G82" s="250"/>
      <c r="H82" s="250"/>
      <c r="I82" s="250"/>
      <c r="J82" s="250"/>
      <c r="K82" s="250"/>
      <c r="L82" s="250"/>
      <c r="M82" s="250"/>
      <c r="N82" s="250"/>
    </row>
    <row r="83" spans="1:14" ht="6" customHeight="1" x14ac:dyDescent="0.25"/>
    <row r="84" spans="1:14" x14ac:dyDescent="0.25">
      <c r="A84" s="32"/>
      <c r="B84" s="394" t="s">
        <v>42</v>
      </c>
      <c r="C84" s="395"/>
      <c r="D84" s="395"/>
      <c r="E84" s="395"/>
      <c r="F84" s="395"/>
      <c r="G84" s="395"/>
      <c r="H84" s="395"/>
      <c r="I84" s="395"/>
      <c r="J84" s="395"/>
      <c r="K84" s="395"/>
      <c r="L84" s="395"/>
      <c r="M84" s="395"/>
      <c r="N84" s="396"/>
    </row>
    <row r="85" spans="1:14" x14ac:dyDescent="0.25">
      <c r="A85" s="32"/>
      <c r="B85" s="413" t="s">
        <v>22</v>
      </c>
      <c r="C85" s="414"/>
      <c r="D85" s="415"/>
      <c r="E85" s="416" t="s">
        <v>21</v>
      </c>
      <c r="F85" s="417"/>
      <c r="G85" s="51" t="s">
        <v>35</v>
      </c>
      <c r="H85" s="416" t="s">
        <v>54</v>
      </c>
      <c r="I85" s="418"/>
      <c r="J85" s="418"/>
      <c r="K85" s="417"/>
      <c r="L85" s="418" t="s">
        <v>18</v>
      </c>
      <c r="M85" s="418"/>
      <c r="N85" s="417"/>
    </row>
    <row r="86" spans="1:14" ht="15.75" x14ac:dyDescent="0.25">
      <c r="B86" s="419" t="s">
        <v>402</v>
      </c>
      <c r="C86" s="420"/>
      <c r="D86" s="421"/>
      <c r="E86" s="422" t="s">
        <v>225</v>
      </c>
      <c r="F86" s="422"/>
      <c r="G86" s="210" t="s">
        <v>215</v>
      </c>
      <c r="H86" s="423">
        <v>1800000</v>
      </c>
      <c r="I86" s="424"/>
      <c r="J86" s="424"/>
      <c r="K86" s="425"/>
      <c r="L86" s="424">
        <v>202200</v>
      </c>
      <c r="M86" s="424"/>
      <c r="N86" s="425"/>
    </row>
    <row r="87" spans="1:14" ht="15.75" x14ac:dyDescent="0.25">
      <c r="B87" s="559" t="s">
        <v>403</v>
      </c>
      <c r="C87" s="560"/>
      <c r="D87" s="561"/>
      <c r="E87" s="422" t="s">
        <v>286</v>
      </c>
      <c r="F87" s="422"/>
      <c r="G87" s="50" t="s">
        <v>215</v>
      </c>
      <c r="H87" s="562">
        <v>375325</v>
      </c>
      <c r="I87" s="563"/>
      <c r="J87" s="563"/>
      <c r="K87" s="564"/>
      <c r="L87" s="563">
        <v>33800</v>
      </c>
      <c r="M87" s="563"/>
      <c r="N87" s="564"/>
    </row>
    <row r="88" spans="1:14" ht="15.75" x14ac:dyDescent="0.25">
      <c r="B88" s="559" t="s">
        <v>404</v>
      </c>
      <c r="C88" s="560"/>
      <c r="D88" s="561"/>
      <c r="E88" s="422" t="s">
        <v>225</v>
      </c>
      <c r="F88" s="422"/>
      <c r="G88" s="50" t="s">
        <v>215</v>
      </c>
      <c r="H88" s="562">
        <v>331572</v>
      </c>
      <c r="I88" s="563"/>
      <c r="J88" s="563"/>
      <c r="K88" s="564"/>
      <c r="L88" s="563">
        <v>63300</v>
      </c>
      <c r="M88" s="563"/>
      <c r="N88" s="564"/>
    </row>
    <row r="89" spans="1:14" ht="15.75" x14ac:dyDescent="0.25">
      <c r="B89" s="559" t="s">
        <v>403</v>
      </c>
      <c r="C89" s="560"/>
      <c r="D89" s="561"/>
      <c r="E89" s="422" t="s">
        <v>286</v>
      </c>
      <c r="F89" s="422"/>
      <c r="G89" s="50" t="s">
        <v>215</v>
      </c>
      <c r="H89" s="562">
        <v>27299</v>
      </c>
      <c r="I89" s="563"/>
      <c r="J89" s="563"/>
      <c r="K89" s="564"/>
      <c r="L89" s="563">
        <v>2800</v>
      </c>
      <c r="M89" s="563"/>
      <c r="N89" s="564"/>
    </row>
    <row r="90" spans="1:14" ht="15.75" x14ac:dyDescent="0.25">
      <c r="B90" s="559" t="s">
        <v>403</v>
      </c>
      <c r="C90" s="560"/>
      <c r="D90" s="561"/>
      <c r="E90" s="422" t="s">
        <v>225</v>
      </c>
      <c r="F90" s="422"/>
      <c r="G90" s="50" t="s">
        <v>215</v>
      </c>
      <c r="H90" s="562">
        <v>869976</v>
      </c>
      <c r="I90" s="563"/>
      <c r="J90" s="563"/>
      <c r="K90" s="564"/>
      <c r="L90" s="563">
        <v>402700</v>
      </c>
      <c r="M90" s="563"/>
      <c r="N90" s="564"/>
    </row>
    <row r="91" spans="1:14" ht="15.75" x14ac:dyDescent="0.25">
      <c r="B91" s="559" t="s">
        <v>404</v>
      </c>
      <c r="C91" s="560"/>
      <c r="D91" s="561"/>
      <c r="E91" s="422" t="s">
        <v>225</v>
      </c>
      <c r="F91" s="422"/>
      <c r="G91" s="50" t="s">
        <v>215</v>
      </c>
      <c r="H91" s="562">
        <v>327490</v>
      </c>
      <c r="I91" s="563"/>
      <c r="J91" s="563"/>
      <c r="K91" s="564"/>
      <c r="L91" s="563">
        <v>181900</v>
      </c>
      <c r="M91" s="563"/>
      <c r="N91" s="564"/>
    </row>
    <row r="92" spans="1:14" ht="15.75" x14ac:dyDescent="0.25">
      <c r="B92" s="559" t="s">
        <v>405</v>
      </c>
      <c r="C92" s="560"/>
      <c r="D92" s="561"/>
      <c r="E92" s="422" t="s">
        <v>214</v>
      </c>
      <c r="F92" s="422"/>
      <c r="G92" s="50" t="s">
        <v>215</v>
      </c>
      <c r="H92" s="562">
        <v>11549</v>
      </c>
      <c r="I92" s="563"/>
      <c r="J92" s="563"/>
      <c r="K92" s="564"/>
      <c r="L92" s="563">
        <v>11800</v>
      </c>
      <c r="M92" s="563"/>
      <c r="N92" s="564"/>
    </row>
    <row r="93" spans="1:14" ht="15.75" x14ac:dyDescent="0.25">
      <c r="B93" s="559" t="s">
        <v>406</v>
      </c>
      <c r="C93" s="560"/>
      <c r="D93" s="561"/>
      <c r="E93" s="422" t="s">
        <v>225</v>
      </c>
      <c r="F93" s="422"/>
      <c r="G93" s="50" t="s">
        <v>215</v>
      </c>
      <c r="H93" s="562">
        <v>110395160</v>
      </c>
      <c r="I93" s="563"/>
      <c r="J93" s="563"/>
      <c r="K93" s="564"/>
      <c r="L93" s="563">
        <v>1104200</v>
      </c>
      <c r="M93" s="563"/>
      <c r="N93" s="564"/>
    </row>
    <row r="94" spans="1:14" ht="15.75" x14ac:dyDescent="0.25">
      <c r="B94" s="559" t="s">
        <v>405</v>
      </c>
      <c r="C94" s="560"/>
      <c r="D94" s="561"/>
      <c r="E94" s="422" t="s">
        <v>214</v>
      </c>
      <c r="F94" s="422"/>
      <c r="G94" s="50" t="s">
        <v>215</v>
      </c>
      <c r="H94" s="562">
        <v>641387</v>
      </c>
      <c r="I94" s="563"/>
      <c r="J94" s="563"/>
      <c r="K94" s="564"/>
      <c r="L94" s="563">
        <v>271200</v>
      </c>
      <c r="M94" s="563"/>
      <c r="N94" s="564"/>
    </row>
    <row r="95" spans="1:14" ht="15.75" x14ac:dyDescent="0.25">
      <c r="B95" s="559" t="s">
        <v>409</v>
      </c>
      <c r="C95" s="560"/>
      <c r="D95" s="561"/>
      <c r="E95" s="422" t="s">
        <v>225</v>
      </c>
      <c r="F95" s="422"/>
      <c r="G95" s="50" t="s">
        <v>215</v>
      </c>
      <c r="H95" s="562">
        <v>9664340</v>
      </c>
      <c r="I95" s="563"/>
      <c r="J95" s="563"/>
      <c r="K95" s="564"/>
      <c r="L95" s="563">
        <v>1294200</v>
      </c>
      <c r="M95" s="563"/>
      <c r="N95" s="564"/>
    </row>
    <row r="96" spans="1:14" ht="15.75" x14ac:dyDescent="0.25">
      <c r="B96" s="559" t="s">
        <v>405</v>
      </c>
      <c r="C96" s="560"/>
      <c r="D96" s="561"/>
      <c r="E96" s="422" t="s">
        <v>225</v>
      </c>
      <c r="F96" s="422"/>
      <c r="G96" s="50" t="s">
        <v>215</v>
      </c>
      <c r="H96" s="562">
        <v>2135091</v>
      </c>
      <c r="I96" s="563"/>
      <c r="J96" s="563"/>
      <c r="K96" s="564"/>
      <c r="L96" s="563">
        <v>310500</v>
      </c>
      <c r="M96" s="563"/>
      <c r="N96" s="564"/>
    </row>
    <row r="97" spans="2:15" ht="15.75" x14ac:dyDescent="0.25">
      <c r="B97" s="559" t="s">
        <v>407</v>
      </c>
      <c r="C97" s="560"/>
      <c r="D97" s="561"/>
      <c r="E97" s="422" t="s">
        <v>225</v>
      </c>
      <c r="F97" s="422"/>
      <c r="G97" s="50" t="s">
        <v>215</v>
      </c>
      <c r="H97" s="562">
        <v>79498469</v>
      </c>
      <c r="I97" s="563"/>
      <c r="J97" s="563"/>
      <c r="K97" s="564"/>
      <c r="L97" s="563">
        <v>2085800</v>
      </c>
      <c r="M97" s="563"/>
      <c r="N97" s="564"/>
    </row>
    <row r="98" spans="2:15" ht="15.75" x14ac:dyDescent="0.25">
      <c r="B98" s="559" t="s">
        <v>405</v>
      </c>
      <c r="C98" s="560"/>
      <c r="D98" s="561"/>
      <c r="E98" s="422" t="s">
        <v>225</v>
      </c>
      <c r="F98" s="422"/>
      <c r="G98" s="50" t="s">
        <v>215</v>
      </c>
      <c r="H98" s="562">
        <v>2711753</v>
      </c>
      <c r="I98" s="563"/>
      <c r="J98" s="563"/>
      <c r="K98" s="564"/>
      <c r="L98" s="563">
        <v>703500</v>
      </c>
      <c r="M98" s="563"/>
      <c r="N98" s="564"/>
    </row>
    <row r="99" spans="2:15" ht="15.75" x14ac:dyDescent="0.25">
      <c r="B99" s="559" t="s">
        <v>408</v>
      </c>
      <c r="C99" s="560"/>
      <c r="D99" s="561"/>
      <c r="E99" s="422" t="s">
        <v>225</v>
      </c>
      <c r="F99" s="422"/>
      <c r="G99" s="50" t="s">
        <v>215</v>
      </c>
      <c r="H99" s="562">
        <v>139141</v>
      </c>
      <c r="I99" s="563"/>
      <c r="J99" s="563"/>
      <c r="K99" s="564"/>
      <c r="L99" s="563">
        <v>38400</v>
      </c>
      <c r="M99" s="563"/>
      <c r="N99" s="564"/>
    </row>
    <row r="100" spans="2:15" ht="15.75" x14ac:dyDescent="0.25">
      <c r="B100" s="559" t="s">
        <v>232</v>
      </c>
      <c r="C100" s="560"/>
      <c r="D100" s="561"/>
      <c r="E100" s="422" t="s">
        <v>225</v>
      </c>
      <c r="F100" s="422"/>
      <c r="G100" s="50" t="s">
        <v>215</v>
      </c>
      <c r="H100" s="562">
        <v>19467</v>
      </c>
      <c r="I100" s="563"/>
      <c r="J100" s="563"/>
      <c r="K100" s="564"/>
      <c r="L100" s="563">
        <v>22200</v>
      </c>
      <c r="M100" s="563"/>
      <c r="N100" s="564"/>
    </row>
    <row r="101" spans="2:15" ht="15.75" x14ac:dyDescent="0.25">
      <c r="B101" s="559" t="s">
        <v>232</v>
      </c>
      <c r="C101" s="560"/>
      <c r="D101" s="561"/>
      <c r="E101" s="422" t="s">
        <v>225</v>
      </c>
      <c r="F101" s="422"/>
      <c r="G101" s="50" t="s">
        <v>215</v>
      </c>
      <c r="H101" s="562">
        <v>74249</v>
      </c>
      <c r="I101" s="563"/>
      <c r="J101" s="563"/>
      <c r="K101" s="564"/>
      <c r="L101" s="563">
        <v>42800</v>
      </c>
      <c r="M101" s="563"/>
      <c r="N101" s="564"/>
    </row>
    <row r="102" spans="2:15" x14ac:dyDescent="0.25">
      <c r="B102" s="495" t="s">
        <v>20</v>
      </c>
      <c r="C102" s="495"/>
      <c r="D102" s="495"/>
      <c r="E102" s="495"/>
      <c r="F102" s="495"/>
      <c r="G102" s="496"/>
      <c r="H102" s="497">
        <f>SUM(H86:K101)</f>
        <v>209022268</v>
      </c>
      <c r="I102" s="498"/>
      <c r="J102" s="498"/>
      <c r="K102" s="499"/>
      <c r="L102" s="497">
        <f>SUM(L86:N101)</f>
        <v>6771300</v>
      </c>
      <c r="M102" s="498"/>
      <c r="N102" s="499"/>
    </row>
    <row r="103" spans="2:15" ht="7.5" customHeight="1" x14ac:dyDescent="0.25"/>
    <row r="104" spans="2:15" x14ac:dyDescent="0.25">
      <c r="B104" s="9" t="s">
        <v>41</v>
      </c>
      <c r="F104" s="5"/>
      <c r="G104" s="1"/>
      <c r="H104" s="1"/>
      <c r="I104" s="1"/>
      <c r="J104" s="1"/>
      <c r="K104" s="493"/>
      <c r="L104" s="493"/>
      <c r="M104" s="493"/>
      <c r="N104" s="493"/>
      <c r="O104" s="1"/>
    </row>
    <row r="105" spans="2:15" x14ac:dyDescent="0.25">
      <c r="B105" s="35" t="s">
        <v>392</v>
      </c>
      <c r="C105" s="4" t="s">
        <v>417</v>
      </c>
      <c r="D105" s="46"/>
      <c r="E105" s="5"/>
      <c r="F105" s="5"/>
      <c r="G105" s="1"/>
      <c r="H105" s="1"/>
      <c r="I105" s="1"/>
      <c r="J105" s="1"/>
      <c r="K105" s="493">
        <v>11446145</v>
      </c>
      <c r="L105" s="493"/>
      <c r="M105" s="493"/>
      <c r="N105" s="493"/>
      <c r="O105" s="1"/>
    </row>
    <row r="106" spans="2:15" ht="15" customHeight="1" x14ac:dyDescent="0.25">
      <c r="B106" s="4" t="s">
        <v>3</v>
      </c>
      <c r="F106" s="7"/>
      <c r="K106" s="501">
        <v>100</v>
      </c>
      <c r="L106" s="501"/>
      <c r="M106" s="501"/>
      <c r="N106" s="249" t="s">
        <v>2</v>
      </c>
      <c r="O106" s="1"/>
    </row>
    <row r="107" spans="2:15" x14ac:dyDescent="0.25">
      <c r="B107" s="43" t="s">
        <v>16</v>
      </c>
      <c r="F107" s="5"/>
      <c r="G107" s="1"/>
      <c r="H107" s="1"/>
      <c r="I107" s="1"/>
      <c r="J107" s="1"/>
      <c r="K107" s="576">
        <f>K105*0%</f>
        <v>0</v>
      </c>
      <c r="L107" s="493"/>
      <c r="M107" s="493"/>
      <c r="N107" s="493"/>
      <c r="O107" s="1"/>
    </row>
    <row r="108" spans="2:15" ht="15" customHeight="1" x14ac:dyDescent="0.25">
      <c r="B108" s="9" t="s">
        <v>288</v>
      </c>
      <c r="K108" s="500">
        <f>K105*K106/100</f>
        <v>11446145</v>
      </c>
      <c r="L108" s="500"/>
      <c r="M108" s="500"/>
      <c r="N108" s="500"/>
    </row>
    <row r="109" spans="2:15" ht="3.95" customHeight="1" x14ac:dyDescent="0.25">
      <c r="B109" s="208"/>
      <c r="C109" s="23"/>
      <c r="D109" s="23"/>
      <c r="E109" s="23"/>
      <c r="F109" s="23"/>
      <c r="G109" s="23"/>
      <c r="H109" s="23"/>
      <c r="I109" s="23"/>
      <c r="J109" s="23"/>
      <c r="K109" s="209"/>
      <c r="L109" s="209"/>
      <c r="M109" s="209"/>
      <c r="N109" s="209"/>
    </row>
    <row r="110" spans="2:15" ht="15" customHeight="1" x14ac:dyDescent="0.25">
      <c r="B110" s="35" t="s">
        <v>411</v>
      </c>
      <c r="D110" s="46"/>
      <c r="E110" s="5"/>
      <c r="F110" s="5"/>
      <c r="G110" s="1" t="s">
        <v>419</v>
      </c>
      <c r="H110" s="1"/>
      <c r="I110" s="1"/>
      <c r="J110" s="1"/>
      <c r="K110" s="493">
        <v>37500000</v>
      </c>
      <c r="L110" s="493"/>
      <c r="M110" s="493"/>
      <c r="N110" s="493"/>
    </row>
    <row r="111" spans="2:15" ht="15" customHeight="1" x14ac:dyDescent="0.25">
      <c r="B111" s="4" t="s">
        <v>3</v>
      </c>
      <c r="F111" s="7"/>
      <c r="K111" s="501">
        <v>30</v>
      </c>
      <c r="L111" s="501"/>
      <c r="M111" s="501"/>
      <c r="N111" s="249" t="s">
        <v>2</v>
      </c>
    </row>
    <row r="112" spans="2:15" ht="15" customHeight="1" x14ac:dyDescent="0.25">
      <c r="B112" s="43" t="s">
        <v>16</v>
      </c>
      <c r="F112" s="5"/>
      <c r="G112" s="1"/>
      <c r="H112" s="1"/>
      <c r="I112" s="1"/>
      <c r="J112" s="1"/>
      <c r="K112" s="494">
        <f>K110*70%</f>
        <v>26250000</v>
      </c>
      <c r="L112" s="494"/>
      <c r="M112" s="494"/>
      <c r="N112" s="494"/>
    </row>
    <row r="113" spans="2:14" ht="15" customHeight="1" x14ac:dyDescent="0.25">
      <c r="B113" s="9" t="s">
        <v>287</v>
      </c>
      <c r="K113" s="500">
        <f>K110*K111/100</f>
        <v>11250000</v>
      </c>
      <c r="L113" s="500"/>
      <c r="M113" s="500"/>
      <c r="N113" s="500"/>
    </row>
    <row r="114" spans="2:14" ht="3.95" customHeight="1" x14ac:dyDescent="0.25">
      <c r="B114" s="208"/>
      <c r="C114" s="23"/>
      <c r="D114" s="23"/>
      <c r="E114" s="23"/>
      <c r="F114" s="23"/>
      <c r="G114" s="23"/>
      <c r="H114" s="23"/>
      <c r="I114" s="23"/>
      <c r="J114" s="23"/>
      <c r="K114" s="209"/>
      <c r="L114" s="209"/>
      <c r="M114" s="209"/>
      <c r="N114" s="209"/>
    </row>
    <row r="115" spans="2:14" ht="15.75" customHeight="1" x14ac:dyDescent="0.25">
      <c r="B115" s="35" t="s">
        <v>414</v>
      </c>
      <c r="D115" s="46"/>
      <c r="E115" s="5"/>
      <c r="F115" s="5" t="s">
        <v>415</v>
      </c>
      <c r="G115" s="1"/>
      <c r="H115" s="1"/>
      <c r="I115" s="1" t="s">
        <v>416</v>
      </c>
      <c r="J115" s="1"/>
      <c r="K115" s="493">
        <v>3146000</v>
      </c>
      <c r="L115" s="493"/>
      <c r="M115" s="493"/>
      <c r="N115" s="493"/>
    </row>
    <row r="116" spans="2:14" ht="15.75" customHeight="1" x14ac:dyDescent="0.25">
      <c r="B116" s="35" t="s">
        <v>413</v>
      </c>
      <c r="D116" s="46"/>
      <c r="E116" s="5"/>
      <c r="F116" s="5"/>
      <c r="G116" s="1"/>
      <c r="H116" s="1"/>
      <c r="I116" s="1" t="s">
        <v>418</v>
      </c>
      <c r="J116" s="1"/>
      <c r="K116" s="249"/>
      <c r="L116" s="249"/>
      <c r="M116" s="249"/>
      <c r="N116" s="249"/>
    </row>
    <row r="117" spans="2:14" ht="15.75" customHeight="1" x14ac:dyDescent="0.25">
      <c r="B117" s="4" t="s">
        <v>3</v>
      </c>
      <c r="F117" s="7"/>
      <c r="K117" s="501">
        <v>40</v>
      </c>
      <c r="L117" s="501"/>
      <c r="M117" s="501"/>
      <c r="N117" s="249" t="s">
        <v>2</v>
      </c>
    </row>
    <row r="118" spans="2:14" ht="15.75" customHeight="1" x14ac:dyDescent="0.25">
      <c r="B118" s="43" t="s">
        <v>16</v>
      </c>
      <c r="F118" s="5"/>
      <c r="G118" s="1"/>
      <c r="H118" s="1"/>
      <c r="I118" s="1"/>
      <c r="J118" s="1"/>
      <c r="K118" s="494">
        <f>K115*60%</f>
        <v>1887600</v>
      </c>
      <c r="L118" s="494"/>
      <c r="M118" s="494"/>
      <c r="N118" s="494"/>
    </row>
    <row r="119" spans="2:14" ht="15.75" customHeight="1" x14ac:dyDescent="0.25">
      <c r="B119" s="9" t="s">
        <v>412</v>
      </c>
      <c r="K119" s="500">
        <f>K115*K117/100</f>
        <v>1258400</v>
      </c>
      <c r="L119" s="500"/>
      <c r="M119" s="500"/>
      <c r="N119" s="500"/>
    </row>
    <row r="120" spans="2:14" ht="3.95" customHeight="1" x14ac:dyDescent="0.25">
      <c r="B120" s="208"/>
      <c r="C120" s="23"/>
      <c r="D120" s="23"/>
      <c r="E120" s="23"/>
      <c r="F120" s="23"/>
      <c r="G120" s="23"/>
      <c r="H120" s="23"/>
      <c r="I120" s="23"/>
      <c r="J120" s="23"/>
      <c r="K120" s="209"/>
      <c r="L120" s="209"/>
      <c r="M120" s="209"/>
      <c r="N120" s="209"/>
    </row>
    <row r="121" spans="2:14" ht="13.5" customHeight="1" x14ac:dyDescent="0.25">
      <c r="B121" s="9" t="s">
        <v>43</v>
      </c>
      <c r="K121" s="492">
        <f>K108+K113+K119</f>
        <v>23954545</v>
      </c>
      <c r="L121" s="492"/>
      <c r="M121" s="492"/>
      <c r="N121" s="492"/>
    </row>
    <row r="122" spans="2:14" ht="3" customHeight="1" x14ac:dyDescent="0.25">
      <c r="B122" s="9"/>
      <c r="K122" s="249"/>
      <c r="L122" s="249"/>
      <c r="M122" s="249"/>
      <c r="N122" s="249"/>
    </row>
    <row r="123" spans="2:14" ht="13.5" customHeight="1" x14ac:dyDescent="0.25">
      <c r="B123" s="9" t="s">
        <v>36</v>
      </c>
      <c r="K123" s="249"/>
      <c r="L123" s="249"/>
      <c r="M123" s="249"/>
      <c r="N123" s="249"/>
    </row>
    <row r="124" spans="2:14" x14ac:dyDescent="0.25">
      <c r="B124" s="8" t="s">
        <v>310</v>
      </c>
      <c r="C124" s="8"/>
      <c r="D124" s="8"/>
      <c r="E124" s="8"/>
      <c r="K124" s="493">
        <v>1000000</v>
      </c>
      <c r="L124" s="493"/>
      <c r="M124" s="493"/>
      <c r="N124" s="493"/>
    </row>
    <row r="125" spans="2:14" ht="3.75" customHeight="1" x14ac:dyDescent="0.25">
      <c r="C125" s="8"/>
      <c r="D125" s="8"/>
      <c r="E125" s="8"/>
      <c r="K125" s="493"/>
      <c r="L125" s="493"/>
      <c r="M125" s="493"/>
      <c r="N125" s="493"/>
    </row>
    <row r="126" spans="2:14" ht="5.0999999999999996" customHeight="1" x14ac:dyDescent="0.25">
      <c r="B126" s="48"/>
      <c r="C126" s="49"/>
      <c r="D126" s="49"/>
      <c r="E126" s="49"/>
      <c r="F126" s="48"/>
      <c r="G126" s="48"/>
      <c r="H126" s="48"/>
      <c r="I126" s="48"/>
      <c r="J126" s="48"/>
      <c r="K126" s="44"/>
      <c r="L126" s="44"/>
      <c r="M126" s="44"/>
      <c r="N126" s="44"/>
    </row>
    <row r="127" spans="2:14" ht="15.75" x14ac:dyDescent="0.25">
      <c r="B127" s="9" t="s">
        <v>40</v>
      </c>
      <c r="C127" s="26"/>
      <c r="D127" s="26"/>
      <c r="E127" s="26"/>
      <c r="F127" s="5"/>
      <c r="K127" s="502">
        <f>K124+K125</f>
        <v>1000000</v>
      </c>
      <c r="L127" s="502"/>
      <c r="M127" s="502"/>
      <c r="N127" s="502"/>
    </row>
    <row r="128" spans="2:14" ht="2.25" customHeight="1" x14ac:dyDescent="0.25">
      <c r="B128" s="9"/>
      <c r="C128" s="26"/>
      <c r="D128" s="26"/>
      <c r="E128" s="26"/>
      <c r="F128" s="5"/>
      <c r="K128" s="45"/>
      <c r="L128" s="45"/>
      <c r="M128" s="45"/>
      <c r="N128" s="45"/>
    </row>
    <row r="129" spans="2:14" x14ac:dyDescent="0.25">
      <c r="B129" s="4" t="s">
        <v>4</v>
      </c>
      <c r="C129" s="8"/>
      <c r="D129" s="8"/>
      <c r="E129" s="8"/>
      <c r="K129" s="493">
        <v>4000000</v>
      </c>
      <c r="L129" s="493"/>
      <c r="M129" s="493"/>
      <c r="N129" s="493"/>
    </row>
    <row r="130" spans="2:14" ht="3.95" customHeight="1" x14ac:dyDescent="0.25">
      <c r="B130" s="48"/>
      <c r="C130" s="49"/>
      <c r="D130" s="49"/>
      <c r="E130" s="49"/>
      <c r="F130" s="48"/>
      <c r="G130" s="48"/>
      <c r="H130" s="48"/>
      <c r="I130" s="48"/>
      <c r="J130" s="48"/>
      <c r="K130" s="44"/>
      <c r="L130" s="44"/>
      <c r="M130" s="44"/>
      <c r="N130" s="44"/>
    </row>
    <row r="131" spans="2:14" x14ac:dyDescent="0.25">
      <c r="B131" s="52" t="s">
        <v>23</v>
      </c>
      <c r="C131" s="53"/>
      <c r="D131" s="53"/>
      <c r="E131" s="53"/>
      <c r="F131" s="53"/>
      <c r="G131" s="53"/>
      <c r="H131" s="53"/>
      <c r="I131" s="53"/>
      <c r="J131" s="53"/>
      <c r="K131" s="505">
        <f>K121-K127-K129</f>
        <v>18954545</v>
      </c>
      <c r="L131" s="505"/>
      <c r="M131" s="505"/>
      <c r="N131" s="506"/>
    </row>
    <row r="132" spans="2:14" ht="3.75" customHeight="1" x14ac:dyDescent="0.25">
      <c r="B132" s="8"/>
      <c r="C132" s="8"/>
      <c r="D132" s="8"/>
      <c r="E132" s="8"/>
      <c r="J132" s="27"/>
      <c r="K132" s="249"/>
      <c r="L132" s="249"/>
      <c r="M132" s="249"/>
      <c r="N132" s="249"/>
    </row>
    <row r="133" spans="2:14" customFormat="1" x14ac:dyDescent="0.25">
      <c r="B133" s="507" t="s">
        <v>37</v>
      </c>
      <c r="C133" s="508"/>
      <c r="D133" s="508"/>
      <c r="E133" s="508"/>
      <c r="F133" s="508"/>
      <c r="G133" s="508"/>
      <c r="H133" s="508"/>
      <c r="I133" s="508"/>
      <c r="J133" s="508"/>
      <c r="K133" s="508"/>
      <c r="L133" s="508"/>
      <c r="M133" s="508"/>
      <c r="N133" s="509"/>
    </row>
    <row r="134" spans="2:14" customFormat="1" x14ac:dyDescent="0.25">
      <c r="B134" s="31"/>
      <c r="C134" s="46" t="s">
        <v>38</v>
      </c>
      <c r="D134" s="4"/>
      <c r="E134" s="4"/>
      <c r="F134" s="4"/>
      <c r="G134" s="4"/>
      <c r="H134" s="4"/>
      <c r="I134" s="4"/>
      <c r="J134" s="4"/>
      <c r="K134" s="1"/>
      <c r="L134" s="1"/>
      <c r="M134" s="1"/>
      <c r="N134" s="6"/>
    </row>
    <row r="135" spans="2:14" customFormat="1" x14ac:dyDescent="0.25">
      <c r="B135" s="31"/>
      <c r="C135" s="510">
        <f>K131</f>
        <v>18954545</v>
      </c>
      <c r="D135" s="511"/>
      <c r="E135" s="511"/>
      <c r="F135" s="511"/>
      <c r="G135" s="484" t="s">
        <v>11</v>
      </c>
      <c r="H135" s="484">
        <v>1</v>
      </c>
      <c r="I135" s="475">
        <f>C135/C136*H135</f>
        <v>1.331267690377137</v>
      </c>
      <c r="J135" s="476"/>
      <c r="K135" s="1"/>
      <c r="L135" s="1"/>
      <c r="M135" s="1"/>
      <c r="N135" s="6"/>
    </row>
    <row r="136" spans="2:14" customFormat="1" x14ac:dyDescent="0.25">
      <c r="B136" s="31"/>
      <c r="C136" s="479">
        <f>L102+K140</f>
        <v>14237966.666666668</v>
      </c>
      <c r="D136" s="480"/>
      <c r="E136" s="480"/>
      <c r="F136" s="480"/>
      <c r="G136" s="484"/>
      <c r="H136" s="484"/>
      <c r="I136" s="477"/>
      <c r="J136" s="478"/>
      <c r="K136" s="1"/>
      <c r="L136" s="1"/>
      <c r="M136" s="1"/>
      <c r="N136" s="6"/>
    </row>
    <row r="137" spans="2:14" ht="15" customHeight="1" x14ac:dyDescent="0.25">
      <c r="B137" s="33"/>
      <c r="C137" s="47" t="s">
        <v>39</v>
      </c>
      <c r="D137" s="11"/>
      <c r="E137" s="11"/>
      <c r="F137" s="11"/>
      <c r="G137" s="11"/>
      <c r="H137" s="11"/>
      <c r="I137" s="11"/>
      <c r="J137" s="11"/>
      <c r="K137" s="19"/>
      <c r="L137" s="19"/>
      <c r="M137" s="19"/>
      <c r="N137" s="20"/>
    </row>
    <row r="138" spans="2:14" ht="5.25" customHeight="1" x14ac:dyDescent="0.25">
      <c r="B138" s="8"/>
      <c r="C138" s="8"/>
      <c r="D138" s="8"/>
      <c r="E138" s="8"/>
      <c r="J138" s="27"/>
      <c r="K138" s="249"/>
      <c r="L138" s="249"/>
      <c r="M138" s="249"/>
      <c r="N138" s="249"/>
    </row>
    <row r="139" spans="2:14" ht="19.5" thickBot="1" x14ac:dyDescent="0.3">
      <c r="B139" s="10" t="s">
        <v>170</v>
      </c>
      <c r="C139" s="9"/>
      <c r="D139" s="9"/>
      <c r="E139" s="9"/>
      <c r="F139" s="9"/>
      <c r="G139" s="9"/>
      <c r="H139" s="9"/>
      <c r="I139" s="9"/>
      <c r="J139" s="513" t="s">
        <v>10</v>
      </c>
      <c r="K139" s="513"/>
      <c r="L139" s="513"/>
      <c r="M139" s="513"/>
      <c r="N139" s="513"/>
    </row>
    <row r="140" spans="2:14" ht="16.5" thickBot="1" x14ac:dyDescent="0.3">
      <c r="B140" s="9" t="s">
        <v>17</v>
      </c>
      <c r="C140" s="1"/>
      <c r="D140" s="1"/>
      <c r="E140" s="453">
        <v>80000000</v>
      </c>
      <c r="F140" s="453"/>
      <c r="G140" s="453"/>
      <c r="H140" s="1"/>
      <c r="I140" s="9"/>
      <c r="J140" s="243" t="s">
        <v>26</v>
      </c>
      <c r="K140" s="482">
        <f>(((((E141*(E142/12))*E140)/100)+E140)/E142)</f>
        <v>7466666.666666667</v>
      </c>
      <c r="L140" s="482"/>
      <c r="M140" s="482"/>
      <c r="N140" s="483"/>
    </row>
    <row r="141" spans="2:14" ht="18.75" x14ac:dyDescent="0.25">
      <c r="B141" s="9" t="s">
        <v>1</v>
      </c>
      <c r="C141" s="249"/>
      <c r="D141" s="249"/>
      <c r="E141" s="216">
        <v>12</v>
      </c>
      <c r="F141" s="241">
        <v>12</v>
      </c>
      <c r="G141" s="173">
        <v>12</v>
      </c>
      <c r="H141" s="173">
        <v>0</v>
      </c>
      <c r="I141" s="12" t="s">
        <v>2</v>
      </c>
      <c r="J141" s="242" t="s">
        <v>24</v>
      </c>
      <c r="K141" s="556">
        <f>(((((F141*(F142/12))*E140)/100)+E140)/F142)</f>
        <v>4133333.3333333335</v>
      </c>
      <c r="L141" s="556"/>
      <c r="M141" s="556"/>
      <c r="N141" s="556"/>
    </row>
    <row r="142" spans="2:14" ht="15" customHeight="1" thickBot="1" x14ac:dyDescent="0.3">
      <c r="B142" s="9" t="s">
        <v>9</v>
      </c>
      <c r="C142" s="249"/>
      <c r="D142" s="249"/>
      <c r="E142" s="159">
        <v>12</v>
      </c>
      <c r="F142" s="174">
        <v>24</v>
      </c>
      <c r="G142" s="174">
        <v>36</v>
      </c>
      <c r="H142" s="174">
        <v>48</v>
      </c>
      <c r="I142" s="36"/>
      <c r="J142" s="171" t="s">
        <v>25</v>
      </c>
      <c r="K142" s="557">
        <f>(((((G141*(G142/12))*E140)/100)+E140)/G142)</f>
        <v>3022222.222222222</v>
      </c>
      <c r="L142" s="557"/>
      <c r="M142" s="557"/>
      <c r="N142" s="557"/>
    </row>
    <row r="143" spans="2:14" x14ac:dyDescent="0.25">
      <c r="B143" s="9"/>
      <c r="C143" s="249"/>
      <c r="D143" s="249"/>
      <c r="E143" s="13"/>
      <c r="F143" s="13"/>
      <c r="G143" s="13"/>
      <c r="H143" s="9"/>
      <c r="I143" s="9"/>
      <c r="J143" s="171" t="s">
        <v>190</v>
      </c>
      <c r="K143" s="571">
        <f>(((((H141*(H142/12))*E140)/100)+E140)/H142)</f>
        <v>1666666.6666666667</v>
      </c>
      <c r="L143" s="571"/>
      <c r="M143" s="571"/>
      <c r="N143" s="571"/>
    </row>
    <row r="144" spans="2:14" ht="6.75" customHeight="1" x14ac:dyDescent="0.25">
      <c r="B144" s="9"/>
      <c r="C144" s="249"/>
      <c r="D144" s="249"/>
      <c r="E144" s="13"/>
      <c r="F144" s="13"/>
      <c r="G144" s="13"/>
      <c r="H144" s="9"/>
      <c r="I144" s="9"/>
      <c r="J144" s="156"/>
      <c r="K144" s="157"/>
      <c r="L144" s="157"/>
      <c r="M144" s="157"/>
      <c r="N144" s="157"/>
    </row>
    <row r="145" spans="2:15" x14ac:dyDescent="0.25">
      <c r="B145" s="9" t="s">
        <v>6</v>
      </c>
      <c r="C145" s="249"/>
      <c r="D145" s="249"/>
      <c r="E145" s="493">
        <v>115000000</v>
      </c>
      <c r="F145" s="493"/>
      <c r="G145" s="493"/>
      <c r="H145" s="9"/>
      <c r="I145" s="9"/>
      <c r="J145" s="572" t="s">
        <v>311</v>
      </c>
      <c r="K145" s="572"/>
      <c r="L145" s="572"/>
      <c r="M145" s="572"/>
      <c r="N145" s="572"/>
    </row>
    <row r="146" spans="2:15" ht="15" customHeight="1" x14ac:dyDescent="0.25">
      <c r="B146" s="9" t="s">
        <v>7</v>
      </c>
      <c r="C146" s="249"/>
      <c r="D146" s="249"/>
      <c r="E146" s="503">
        <v>75</v>
      </c>
      <c r="F146" s="503"/>
      <c r="G146" s="18" t="s">
        <v>2</v>
      </c>
      <c r="H146" s="9"/>
      <c r="I146" s="9"/>
      <c r="J146" s="572"/>
      <c r="K146" s="572"/>
      <c r="L146" s="572"/>
      <c r="M146" s="572"/>
      <c r="N146" s="572"/>
    </row>
    <row r="147" spans="2:15" ht="18.75" customHeight="1" x14ac:dyDescent="0.25">
      <c r="B147" s="9" t="s">
        <v>8</v>
      </c>
      <c r="C147" s="249"/>
      <c r="D147" s="249"/>
      <c r="E147" s="493">
        <f>E145*E146/100</f>
        <v>86250000</v>
      </c>
      <c r="F147" s="493"/>
      <c r="G147" s="493"/>
      <c r="H147" s="9"/>
      <c r="I147" s="9"/>
      <c r="J147" s="572"/>
      <c r="K147" s="572"/>
      <c r="L147" s="572"/>
      <c r="M147" s="572"/>
      <c r="N147" s="572"/>
    </row>
    <row r="148" spans="2:15" ht="6" customHeight="1" x14ac:dyDescent="0.25">
      <c r="B148" s="9"/>
      <c r="C148" s="249"/>
      <c r="D148" s="249"/>
      <c r="E148" s="249"/>
      <c r="F148" s="249"/>
      <c r="G148" s="249"/>
      <c r="H148" s="9"/>
      <c r="I148" s="9"/>
      <c r="J148" s="215"/>
      <c r="K148" s="215"/>
      <c r="L148" s="215"/>
      <c r="M148" s="215"/>
      <c r="N148" s="215"/>
    </row>
    <row r="149" spans="2:15" ht="15" customHeight="1" x14ac:dyDescent="0.25">
      <c r="B149" s="9"/>
      <c r="C149" s="249"/>
      <c r="D149" s="249"/>
      <c r="E149" s="249"/>
      <c r="F149" s="249"/>
      <c r="G149" s="249"/>
      <c r="H149" s="9"/>
      <c r="I149" s="9"/>
      <c r="J149" s="215"/>
      <c r="K149" s="215"/>
      <c r="L149" s="215"/>
      <c r="M149" s="215"/>
      <c r="N149" s="215"/>
    </row>
    <row r="150" spans="2:15" ht="15" customHeight="1" x14ac:dyDescent="0.25">
      <c r="B150" s="9"/>
      <c r="C150" s="249"/>
      <c r="D150" s="249"/>
      <c r="E150" s="249"/>
      <c r="F150" s="249"/>
      <c r="G150" s="249"/>
      <c r="H150" s="9"/>
      <c r="I150" s="9"/>
      <c r="J150" s="215"/>
      <c r="K150" s="215"/>
      <c r="L150" s="215"/>
      <c r="M150" s="215"/>
      <c r="N150" s="215"/>
    </row>
    <row r="151" spans="2:15" ht="15" customHeight="1" x14ac:dyDescent="0.25">
      <c r="B151" s="9"/>
      <c r="C151" s="249"/>
      <c r="D151" s="249"/>
      <c r="E151" s="249"/>
      <c r="F151" s="249"/>
      <c r="G151" s="249"/>
      <c r="H151" s="9"/>
      <c r="I151" s="9"/>
      <c r="J151" s="215"/>
      <c r="K151" s="215"/>
      <c r="L151" s="215"/>
      <c r="M151" s="215"/>
      <c r="N151" s="215"/>
    </row>
    <row r="152" spans="2:15" ht="15" customHeight="1" x14ac:dyDescent="0.25">
      <c r="B152" s="9"/>
      <c r="C152" s="249"/>
      <c r="D152" s="249"/>
      <c r="E152" s="249"/>
      <c r="F152" s="249"/>
      <c r="G152" s="249"/>
      <c r="H152" s="9"/>
      <c r="I152" s="9"/>
      <c r="J152" s="215"/>
      <c r="K152" s="215"/>
      <c r="L152" s="215"/>
      <c r="M152" s="215"/>
      <c r="N152" s="215"/>
    </row>
    <row r="153" spans="2:15" ht="15" customHeight="1" x14ac:dyDescent="0.25">
      <c r="B153" s="9"/>
      <c r="C153" s="249"/>
      <c r="D153" s="249"/>
      <c r="E153" s="249"/>
      <c r="F153" s="249"/>
      <c r="G153" s="249"/>
      <c r="H153" s="9"/>
      <c r="I153" s="9"/>
      <c r="J153" s="215"/>
      <c r="K153" s="215"/>
      <c r="L153" s="215"/>
      <c r="M153" s="215"/>
      <c r="N153" s="215"/>
    </row>
    <row r="154" spans="2:15" ht="15" customHeight="1" x14ac:dyDescent="0.25">
      <c r="B154" s="9"/>
      <c r="C154" s="249"/>
      <c r="D154" s="249"/>
      <c r="E154" s="249"/>
      <c r="F154" s="249"/>
      <c r="G154" s="249"/>
      <c r="H154" s="9"/>
      <c r="I154" s="9"/>
      <c r="J154" s="215"/>
      <c r="K154" s="215"/>
      <c r="L154" s="215"/>
      <c r="M154" s="215"/>
      <c r="N154" s="215"/>
    </row>
    <row r="155" spans="2:15" ht="15" customHeight="1" x14ac:dyDescent="0.25">
      <c r="B155" s="9"/>
      <c r="C155" s="249"/>
      <c r="D155" s="249"/>
      <c r="E155" s="249"/>
      <c r="F155" s="249"/>
      <c r="G155" s="249"/>
      <c r="H155" s="9"/>
      <c r="I155" s="9"/>
      <c r="J155" s="215"/>
      <c r="K155" s="215"/>
      <c r="L155" s="215"/>
      <c r="M155" s="215"/>
      <c r="N155" s="215"/>
    </row>
    <row r="156" spans="2:15" ht="21" customHeight="1" x14ac:dyDescent="0.25">
      <c r="B156" s="9"/>
      <c r="C156" s="249"/>
      <c r="D156" s="249"/>
      <c r="E156" s="249"/>
      <c r="F156" s="249"/>
      <c r="G156" s="249"/>
      <c r="H156" s="9"/>
      <c r="I156" s="9"/>
      <c r="J156" s="215"/>
      <c r="K156" s="215"/>
      <c r="L156" s="215"/>
      <c r="M156" s="215"/>
      <c r="N156" s="215"/>
    </row>
    <row r="157" spans="2:15" ht="21" customHeight="1" x14ac:dyDescent="0.25">
      <c r="B157" s="9"/>
      <c r="C157" s="249"/>
      <c r="D157" s="249"/>
      <c r="E157" s="249"/>
      <c r="F157" s="249"/>
      <c r="G157" s="249"/>
      <c r="H157" s="9"/>
      <c r="I157" s="9"/>
      <c r="J157" s="215"/>
      <c r="K157" s="215"/>
      <c r="L157" s="215"/>
      <c r="M157" s="215"/>
      <c r="N157" s="215"/>
    </row>
    <row r="158" spans="2:15" ht="18" customHeight="1" thickBot="1" x14ac:dyDescent="0.3">
      <c r="B158" s="193" t="s">
        <v>47</v>
      </c>
      <c r="C158" s="8"/>
      <c r="D158" s="5"/>
      <c r="E158" s="8"/>
      <c r="G158" s="249"/>
      <c r="H158" s="9"/>
      <c r="I158" s="9"/>
      <c r="J158" s="9"/>
      <c r="K158" s="249"/>
      <c r="L158" s="249"/>
      <c r="M158" s="249"/>
      <c r="N158" s="249"/>
    </row>
    <row r="159" spans="2:15" ht="16.5" thickBot="1" x14ac:dyDescent="0.3">
      <c r="B159" s="54" t="s">
        <v>45</v>
      </c>
      <c r="C159" s="55"/>
      <c r="D159" s="56"/>
      <c r="E159" s="55"/>
      <c r="F159" s="55"/>
      <c r="G159" s="467" t="s">
        <v>388</v>
      </c>
      <c r="H159" s="468"/>
      <c r="I159" s="468"/>
      <c r="J159" s="468"/>
      <c r="K159" s="468"/>
      <c r="L159" s="468"/>
      <c r="M159" s="468"/>
      <c r="N159" s="468"/>
      <c r="O159" s="469"/>
    </row>
    <row r="160" spans="2:15" ht="16.5" thickBot="1" x14ac:dyDescent="0.3">
      <c r="B160" s="57" t="s">
        <v>49</v>
      </c>
      <c r="C160" s="8"/>
      <c r="D160" s="5"/>
      <c r="E160" s="8"/>
      <c r="G160" s="467" t="s">
        <v>291</v>
      </c>
      <c r="H160" s="468"/>
      <c r="I160" s="468"/>
      <c r="J160" s="468"/>
      <c r="K160" s="468"/>
      <c r="L160" s="468"/>
      <c r="M160" s="468"/>
      <c r="N160" s="468"/>
      <c r="O160" s="469"/>
    </row>
    <row r="161" spans="2:15" ht="16.5" thickBot="1" x14ac:dyDescent="0.3">
      <c r="B161" s="57" t="s">
        <v>51</v>
      </c>
      <c r="C161" s="8"/>
      <c r="D161" s="5"/>
      <c r="E161" s="8"/>
      <c r="G161" s="246" t="s">
        <v>389</v>
      </c>
      <c r="H161" s="247"/>
      <c r="I161" s="247"/>
      <c r="J161" s="247"/>
      <c r="K161" s="247"/>
      <c r="L161" s="247"/>
      <c r="M161" s="247"/>
      <c r="N161" s="247"/>
      <c r="O161" s="248"/>
    </row>
    <row r="162" spans="2:15" ht="16.5" thickBot="1" x14ac:dyDescent="0.3">
      <c r="B162" s="57" t="s">
        <v>50</v>
      </c>
      <c r="C162" s="8"/>
      <c r="D162" s="5"/>
      <c r="E162" s="8"/>
      <c r="G162" s="467">
        <v>2015</v>
      </c>
      <c r="H162" s="468"/>
      <c r="I162" s="468"/>
      <c r="J162" s="468"/>
      <c r="K162" s="468"/>
      <c r="L162" s="468"/>
      <c r="M162" s="468"/>
      <c r="N162" s="468"/>
      <c r="O162" s="469"/>
    </row>
    <row r="163" spans="2:15" ht="16.5" thickBot="1" x14ac:dyDescent="0.3">
      <c r="B163" s="57" t="s">
        <v>48</v>
      </c>
      <c r="C163" s="8"/>
      <c r="D163" s="5"/>
      <c r="E163" s="8"/>
      <c r="G163" s="467" t="s">
        <v>293</v>
      </c>
      <c r="H163" s="468"/>
      <c r="I163" s="468"/>
      <c r="J163" s="468"/>
      <c r="K163" s="468"/>
      <c r="L163" s="468"/>
      <c r="M163" s="468"/>
      <c r="N163" s="468"/>
      <c r="O163" s="469"/>
    </row>
    <row r="164" spans="2:15" ht="16.5" thickBot="1" x14ac:dyDescent="0.3">
      <c r="B164" s="57" t="s">
        <v>53</v>
      </c>
      <c r="C164" s="8"/>
      <c r="D164" s="5"/>
      <c r="E164" s="8"/>
      <c r="G164" s="467" t="s">
        <v>390</v>
      </c>
      <c r="H164" s="468"/>
      <c r="I164" s="468"/>
      <c r="J164" s="468"/>
      <c r="K164" s="468"/>
      <c r="L164" s="468"/>
      <c r="M164" s="468"/>
      <c r="N164" s="468"/>
      <c r="O164" s="469"/>
    </row>
    <row r="165" spans="2:15" ht="16.5" thickBot="1" x14ac:dyDescent="0.3">
      <c r="B165" s="57" t="s">
        <v>46</v>
      </c>
      <c r="C165" s="8"/>
      <c r="D165" s="5"/>
      <c r="E165" s="8"/>
      <c r="G165" s="467" t="s">
        <v>391</v>
      </c>
      <c r="H165" s="468"/>
      <c r="I165" s="468"/>
      <c r="J165" s="468"/>
      <c r="K165" s="468"/>
      <c r="L165" s="468"/>
      <c r="M165" s="468"/>
      <c r="N165" s="468"/>
      <c r="O165" s="469"/>
    </row>
    <row r="166" spans="2:15" ht="16.5" thickBot="1" x14ac:dyDescent="0.3">
      <c r="B166" s="57" t="s">
        <v>52</v>
      </c>
      <c r="C166" s="8"/>
      <c r="D166" s="5"/>
      <c r="E166" s="8"/>
      <c r="G166" s="467" t="s">
        <v>332</v>
      </c>
      <c r="H166" s="468"/>
      <c r="I166" s="468"/>
      <c r="J166" s="468"/>
      <c r="K166" s="468"/>
      <c r="L166" s="468"/>
      <c r="M166" s="468"/>
      <c r="N166" s="468"/>
      <c r="O166" s="469"/>
    </row>
    <row r="167" spans="2:15" ht="16.5" thickBot="1" x14ac:dyDescent="0.3">
      <c r="B167" s="57" t="s">
        <v>180</v>
      </c>
      <c r="C167" s="8"/>
      <c r="D167" s="5"/>
      <c r="E167" s="8"/>
      <c r="G167" s="472">
        <f>E145</f>
        <v>115000000</v>
      </c>
      <c r="H167" s="473"/>
      <c r="I167" s="473"/>
      <c r="J167" s="473"/>
      <c r="K167" s="473"/>
      <c r="L167" s="473"/>
      <c r="M167" s="473"/>
      <c r="N167" s="473"/>
      <c r="O167" s="474"/>
    </row>
    <row r="168" spans="2:15" ht="16.5" thickBot="1" x14ac:dyDescent="0.3">
      <c r="B168" s="57" t="s">
        <v>191</v>
      </c>
      <c r="C168" s="8"/>
      <c r="D168" s="5"/>
      <c r="E168" s="8"/>
      <c r="G168" s="221">
        <f>E146</f>
        <v>75</v>
      </c>
      <c r="H168" s="470" t="s">
        <v>2</v>
      </c>
      <c r="I168" s="470"/>
      <c r="J168" s="470"/>
      <c r="K168" s="470"/>
      <c r="L168" s="470"/>
      <c r="M168" s="470"/>
      <c r="N168" s="470"/>
      <c r="O168" s="471"/>
    </row>
    <row r="169" spans="2:15" ht="16.5" thickBot="1" x14ac:dyDescent="0.3">
      <c r="B169" s="58" t="s">
        <v>192</v>
      </c>
      <c r="C169" s="59"/>
      <c r="D169" s="60"/>
      <c r="E169" s="59"/>
      <c r="F169" s="61"/>
      <c r="G169" s="472">
        <f>E147</f>
        <v>86250000</v>
      </c>
      <c r="H169" s="473"/>
      <c r="I169" s="473"/>
      <c r="J169" s="473"/>
      <c r="K169" s="473"/>
      <c r="L169" s="473"/>
      <c r="M169" s="473"/>
      <c r="N169" s="473"/>
      <c r="O169" s="474"/>
    </row>
    <row r="170" spans="2:15" ht="16.5" thickBot="1" x14ac:dyDescent="0.3">
      <c r="B170" s="485" t="s">
        <v>312</v>
      </c>
      <c r="C170" s="486"/>
      <c r="D170" s="486"/>
      <c r="E170" s="486"/>
      <c r="F170" s="486"/>
      <c r="G170" s="486"/>
      <c r="H170" s="486"/>
      <c r="I170" s="486"/>
      <c r="J170" s="486"/>
      <c r="K170" s="486"/>
      <c r="L170" s="486"/>
      <c r="M170" s="486"/>
      <c r="N170" s="486"/>
      <c r="O170" s="487"/>
    </row>
    <row r="171" spans="2:15" ht="3.75" customHeight="1" x14ac:dyDescent="0.25">
      <c r="B171" s="214"/>
      <c r="C171" s="214"/>
      <c r="D171" s="214"/>
      <c r="E171" s="214"/>
      <c r="F171" s="214"/>
      <c r="G171" s="214"/>
      <c r="H171" s="214"/>
      <c r="I171" s="214"/>
      <c r="J171" s="214"/>
      <c r="K171" s="214"/>
      <c r="L171" s="214"/>
      <c r="M171" s="214"/>
      <c r="N171" s="214"/>
      <c r="O171" s="214"/>
    </row>
    <row r="172" spans="2:15" x14ac:dyDescent="0.25">
      <c r="B172" s="9"/>
      <c r="C172" s="249"/>
      <c r="D172" s="555" t="s">
        <v>44</v>
      </c>
      <c r="E172" s="555"/>
      <c r="F172" s="555"/>
      <c r="G172" s="555"/>
      <c r="H172" s="555"/>
      <c r="I172" s="555"/>
      <c r="J172" s="555"/>
      <c r="K172" s="555"/>
      <c r="L172" s="555"/>
      <c r="M172" s="249"/>
      <c r="N172" s="249"/>
    </row>
    <row r="173" spans="2:15" ht="15.75" x14ac:dyDescent="0.25">
      <c r="B173" s="165" t="s">
        <v>19</v>
      </c>
      <c r="C173" s="165"/>
      <c r="D173" s="165"/>
      <c r="E173" s="165"/>
      <c r="F173" s="165"/>
      <c r="G173" s="165"/>
      <c r="H173" s="165"/>
      <c r="I173" s="165"/>
      <c r="J173" s="165"/>
      <c r="K173" s="452">
        <f>K131-K140</f>
        <v>11487878.333333332</v>
      </c>
      <c r="L173" s="452"/>
      <c r="M173" s="452"/>
      <c r="N173" s="452"/>
    </row>
    <row r="174" spans="2:15" ht="14.25" customHeight="1" x14ac:dyDescent="0.25">
      <c r="B174" s="158" t="s">
        <v>27</v>
      </c>
      <c r="C174" s="158"/>
      <c r="D174" s="158"/>
      <c r="E174" s="158"/>
      <c r="F174" s="158"/>
      <c r="G174" s="158"/>
      <c r="H174" s="158"/>
      <c r="I174" s="158"/>
      <c r="J174" s="158"/>
      <c r="K174" s="451">
        <f>K131-K141</f>
        <v>14821211.666666666</v>
      </c>
      <c r="L174" s="451"/>
      <c r="M174" s="451"/>
      <c r="N174" s="451"/>
    </row>
    <row r="175" spans="2:15" ht="15.75" x14ac:dyDescent="0.25">
      <c r="B175" s="158" t="s">
        <v>28</v>
      </c>
      <c r="C175" s="158"/>
      <c r="D175" s="158"/>
      <c r="E175" s="158"/>
      <c r="F175" s="158"/>
      <c r="G175" s="158"/>
      <c r="H175" s="158"/>
      <c r="I175" s="158"/>
      <c r="J175" s="158"/>
      <c r="K175" s="451">
        <f>K131-K142</f>
        <v>15932322.777777778</v>
      </c>
      <c r="L175" s="451"/>
      <c r="M175" s="451"/>
      <c r="N175" s="451"/>
    </row>
    <row r="176" spans="2:15" ht="15.75" x14ac:dyDescent="0.25">
      <c r="B176" s="229" t="s">
        <v>193</v>
      </c>
      <c r="C176" s="229"/>
      <c r="D176" s="229"/>
      <c r="E176" s="229"/>
      <c r="F176" s="229"/>
      <c r="G176" s="229"/>
      <c r="H176" s="229"/>
      <c r="I176" s="229"/>
      <c r="J176" s="229"/>
      <c r="K176" s="465">
        <f>K131-K143</f>
        <v>17287878.333333332</v>
      </c>
      <c r="L176" s="465"/>
      <c r="M176" s="465"/>
      <c r="N176" s="465"/>
      <c r="O176" s="223"/>
    </row>
    <row r="177" spans="2:24" ht="15.75" x14ac:dyDescent="0.25">
      <c r="B177" s="160"/>
      <c r="C177" s="160"/>
      <c r="D177" s="160"/>
      <c r="E177" s="160"/>
      <c r="F177" s="160"/>
      <c r="G177" s="160"/>
      <c r="H177" s="160"/>
      <c r="I177" s="160"/>
      <c r="J177" s="160"/>
      <c r="K177" s="244"/>
      <c r="L177" s="244"/>
      <c r="M177" s="244"/>
      <c r="N177" s="244"/>
    </row>
    <row r="178" spans="2:24" customFormat="1" x14ac:dyDescent="0.25">
      <c r="B178" s="153" t="s">
        <v>182</v>
      </c>
      <c r="C178" s="153"/>
      <c r="D178" s="153"/>
      <c r="E178" s="154"/>
      <c r="F178" s="4"/>
      <c r="G178" s="94"/>
      <c r="H178" s="94"/>
      <c r="I178" s="94"/>
      <c r="J178" s="94"/>
      <c r="K178" s="9"/>
      <c r="L178" s="9"/>
      <c r="M178" s="9"/>
      <c r="N178" s="9"/>
      <c r="O178" s="41"/>
      <c r="P178" s="4"/>
      <c r="Q178" s="4"/>
      <c r="R178" s="4"/>
      <c r="S178" s="4"/>
      <c r="T178" s="4"/>
      <c r="U178" s="4"/>
      <c r="V178" s="4"/>
      <c r="W178" s="4"/>
      <c r="X178" s="4"/>
    </row>
    <row r="179" spans="2:24" ht="15" customHeight="1" x14ac:dyDescent="0.25">
      <c r="B179" s="62" t="s">
        <v>171</v>
      </c>
      <c r="C179" s="63"/>
      <c r="D179" s="63"/>
      <c r="E179" s="63"/>
      <c r="F179" s="63"/>
      <c r="G179" s="63"/>
      <c r="H179" s="63"/>
      <c r="I179" s="63"/>
      <c r="J179" s="63"/>
      <c r="K179" s="63"/>
      <c r="L179" s="63"/>
      <c r="M179" s="63"/>
      <c r="N179" s="64"/>
    </row>
    <row r="180" spans="2:24" ht="15" customHeight="1" x14ac:dyDescent="0.25">
      <c r="B180" s="65" t="s">
        <v>172</v>
      </c>
      <c r="C180" s="66"/>
      <c r="D180" s="66"/>
      <c r="E180" s="66"/>
      <c r="F180" s="66"/>
      <c r="G180" s="66"/>
      <c r="H180" s="66"/>
      <c r="I180" s="66"/>
      <c r="J180" s="66"/>
      <c r="K180" s="66"/>
      <c r="L180" s="66"/>
      <c r="M180" s="66"/>
      <c r="N180" s="67"/>
    </row>
    <row r="181" spans="2:24" ht="15" customHeight="1" x14ac:dyDescent="0.25">
      <c r="B181" s="65" t="s">
        <v>189</v>
      </c>
      <c r="C181" s="66"/>
      <c r="D181" s="66"/>
      <c r="E181" s="66"/>
      <c r="F181" s="66"/>
      <c r="G181" s="66"/>
      <c r="H181" s="66"/>
      <c r="I181" s="66"/>
      <c r="J181" s="66"/>
      <c r="K181" s="66"/>
      <c r="L181" s="66"/>
      <c r="M181" s="66"/>
      <c r="N181" s="67"/>
    </row>
    <row r="182" spans="2:24" ht="15" customHeight="1" x14ac:dyDescent="0.25">
      <c r="B182" s="65" t="s">
        <v>423</v>
      </c>
      <c r="C182" s="66"/>
      <c r="D182" s="66"/>
      <c r="E182" s="66"/>
      <c r="F182" s="66"/>
      <c r="G182" s="66"/>
      <c r="H182" s="66"/>
      <c r="I182" s="66"/>
      <c r="J182" s="66"/>
      <c r="K182" s="66"/>
      <c r="L182" s="66"/>
      <c r="M182" s="66"/>
      <c r="N182" s="67"/>
    </row>
    <row r="183" spans="2:24" ht="15" customHeight="1" x14ac:dyDescent="0.25">
      <c r="B183" s="68"/>
      <c r="C183" s="69"/>
      <c r="D183" s="69"/>
      <c r="E183" s="69"/>
      <c r="F183" s="69"/>
      <c r="G183" s="69"/>
      <c r="H183" s="69"/>
      <c r="I183" s="69"/>
      <c r="J183" s="69"/>
      <c r="K183" s="69"/>
      <c r="L183" s="69"/>
      <c r="M183" s="69"/>
      <c r="N183" s="70"/>
    </row>
    <row r="184" spans="2:24" ht="15" customHeight="1" x14ac:dyDescent="0.25">
      <c r="B184" s="14"/>
      <c r="C184" s="14"/>
      <c r="D184" s="14"/>
      <c r="E184" s="14"/>
      <c r="F184" s="14"/>
      <c r="G184" s="14"/>
      <c r="H184" s="14"/>
      <c r="I184" s="14"/>
      <c r="J184" s="14"/>
      <c r="K184" s="14"/>
      <c r="L184" s="14"/>
      <c r="M184" s="14"/>
      <c r="N184" s="14"/>
    </row>
    <row r="185" spans="2:24" ht="19.5" customHeight="1" x14ac:dyDescent="0.25">
      <c r="B185" s="488" t="s">
        <v>173</v>
      </c>
      <c r="C185" s="489"/>
      <c r="D185" s="489"/>
      <c r="E185" s="489"/>
      <c r="F185" s="489"/>
      <c r="G185" s="490"/>
      <c r="H185" s="488" t="s">
        <v>174</v>
      </c>
      <c r="I185" s="489"/>
      <c r="J185" s="489"/>
      <c r="K185" s="489"/>
      <c r="L185" s="489"/>
      <c r="M185" s="489"/>
      <c r="N185" s="490"/>
    </row>
    <row r="186" spans="2:24" ht="15" customHeight="1" x14ac:dyDescent="0.25">
      <c r="B186" s="446" t="s">
        <v>176</v>
      </c>
      <c r="C186" s="447"/>
      <c r="D186" s="448" t="s">
        <v>421</v>
      </c>
      <c r="E186" s="449"/>
      <c r="F186" s="449"/>
      <c r="G186" s="450"/>
      <c r="H186" s="446" t="s">
        <v>176</v>
      </c>
      <c r="I186" s="447"/>
      <c r="J186" s="448"/>
      <c r="K186" s="449"/>
      <c r="L186" s="449"/>
      <c r="M186" s="449"/>
      <c r="N186" s="450"/>
      <c r="R186" s="3"/>
      <c r="S186" s="1"/>
      <c r="T186" s="1"/>
      <c r="U186" s="1"/>
    </row>
    <row r="187" spans="2:24" ht="15" customHeight="1" x14ac:dyDescent="0.25">
      <c r="B187" s="457" t="s">
        <v>81</v>
      </c>
      <c r="C187" s="458"/>
      <c r="D187" s="457" t="s">
        <v>186</v>
      </c>
      <c r="E187" s="459"/>
      <c r="F187" s="459"/>
      <c r="G187" s="458"/>
      <c r="H187" s="459" t="s">
        <v>81</v>
      </c>
      <c r="I187" s="458"/>
      <c r="J187" s="457" t="s">
        <v>313</v>
      </c>
      <c r="K187" s="459"/>
      <c r="L187" s="459"/>
      <c r="M187" s="459"/>
      <c r="N187" s="458"/>
      <c r="P187" s="460"/>
      <c r="Q187" s="460"/>
      <c r="R187" s="460"/>
      <c r="S187" s="460"/>
      <c r="T187" s="460"/>
      <c r="U187" s="460"/>
    </row>
    <row r="188" spans="2:24" ht="15.75" x14ac:dyDescent="0.25">
      <c r="B188" s="446" t="s">
        <v>177</v>
      </c>
      <c r="C188" s="447"/>
      <c r="D188" s="457" t="s">
        <v>178</v>
      </c>
      <c r="E188" s="459"/>
      <c r="F188" s="459"/>
      <c r="G188" s="458"/>
      <c r="H188" s="457" t="s">
        <v>177</v>
      </c>
      <c r="I188" s="458"/>
      <c r="J188" s="552" t="s">
        <v>188</v>
      </c>
      <c r="K188" s="553"/>
      <c r="L188" s="553"/>
      <c r="M188" s="553"/>
      <c r="N188" s="554"/>
      <c r="R188" s="1"/>
      <c r="S188" s="1"/>
      <c r="T188" s="1"/>
      <c r="U188" s="1"/>
    </row>
    <row r="189" spans="2:24" ht="18.75" x14ac:dyDescent="0.25">
      <c r="B189" s="442" t="s">
        <v>179</v>
      </c>
      <c r="C189" s="443"/>
      <c r="G189" s="147"/>
      <c r="H189" s="442" t="s">
        <v>179</v>
      </c>
      <c r="I189" s="443"/>
      <c r="K189" s="1"/>
      <c r="L189" s="1"/>
      <c r="M189" s="1"/>
      <c r="N189" s="6"/>
      <c r="R189" s="1"/>
      <c r="S189" s="1"/>
      <c r="T189" s="1"/>
      <c r="U189" s="1"/>
    </row>
    <row r="190" spans="2:24" ht="18.75" x14ac:dyDescent="0.25">
      <c r="B190" s="442"/>
      <c r="C190" s="443"/>
      <c r="G190" s="147"/>
      <c r="H190" s="442"/>
      <c r="I190" s="443"/>
      <c r="K190" s="1"/>
      <c r="L190" s="1"/>
      <c r="M190" s="1"/>
      <c r="N190" s="6"/>
      <c r="R190" s="1"/>
      <c r="S190" s="1"/>
      <c r="T190" s="1"/>
      <c r="U190" s="1"/>
    </row>
    <row r="191" spans="2:24" ht="18.75" x14ac:dyDescent="0.25">
      <c r="B191" s="444"/>
      <c r="C191" s="445"/>
      <c r="D191" s="11"/>
      <c r="E191" s="11"/>
      <c r="F191" s="11"/>
      <c r="G191" s="148"/>
      <c r="H191" s="444"/>
      <c r="I191" s="445"/>
      <c r="J191" s="11"/>
      <c r="K191" s="146"/>
      <c r="L191" s="19"/>
      <c r="M191" s="19"/>
      <c r="N191" s="20"/>
      <c r="Q191" s="453"/>
      <c r="R191" s="453"/>
      <c r="S191" s="453"/>
      <c r="T191" s="453"/>
      <c r="U191" s="1"/>
    </row>
    <row r="192" spans="2:24" ht="18.75" x14ac:dyDescent="0.25">
      <c r="B192" s="150"/>
      <c r="C192" s="150"/>
      <c r="G192" s="2"/>
      <c r="H192" s="150"/>
      <c r="I192" s="150"/>
      <c r="K192" s="149"/>
      <c r="L192" s="1"/>
      <c r="M192" s="1"/>
      <c r="N192" s="1"/>
      <c r="Q192" s="245"/>
      <c r="R192" s="245"/>
      <c r="S192" s="245"/>
      <c r="T192" s="245"/>
      <c r="U192" s="1"/>
    </row>
    <row r="193" spans="2:14" ht="18.75" x14ac:dyDescent="0.25">
      <c r="B193" s="454" t="s">
        <v>175</v>
      </c>
      <c r="C193" s="455"/>
      <c r="D193" s="455"/>
      <c r="E193" s="455"/>
      <c r="F193" s="455"/>
      <c r="G193" s="455"/>
      <c r="H193" s="455"/>
      <c r="I193" s="455"/>
      <c r="J193" s="455"/>
      <c r="K193" s="455"/>
      <c r="L193" s="455"/>
      <c r="M193" s="455"/>
      <c r="N193" s="456"/>
    </row>
    <row r="194" spans="2:14" x14ac:dyDescent="0.25">
      <c r="B194" s="31"/>
      <c r="N194" s="32"/>
    </row>
    <row r="195" spans="2:14" x14ac:dyDescent="0.25">
      <c r="B195" s="31"/>
      <c r="N195" s="32"/>
    </row>
    <row r="196" spans="2:14" x14ac:dyDescent="0.25">
      <c r="B196" s="31"/>
      <c r="N196" s="32"/>
    </row>
    <row r="197" spans="2:14" x14ac:dyDescent="0.25">
      <c r="B197" s="33"/>
      <c r="C197" s="11"/>
      <c r="D197" s="11"/>
      <c r="E197" s="11"/>
      <c r="F197" s="11"/>
      <c r="G197" s="11"/>
      <c r="H197" s="11"/>
      <c r="I197" s="11"/>
      <c r="J197" s="11"/>
      <c r="K197" s="11"/>
      <c r="L197" s="11"/>
      <c r="M197" s="11"/>
      <c r="N197" s="34"/>
    </row>
  </sheetData>
  <mergeCells count="174">
    <mergeCell ref="B17:D17"/>
    <mergeCell ref="E17:H17"/>
    <mergeCell ref="I17:K17"/>
    <mergeCell ref="L17:N17"/>
    <mergeCell ref="B18:D18"/>
    <mergeCell ref="E18:H18"/>
    <mergeCell ref="I18:K18"/>
    <mergeCell ref="L18:N18"/>
    <mergeCell ref="B2:N2"/>
    <mergeCell ref="B3:N3"/>
    <mergeCell ref="B4:N4"/>
    <mergeCell ref="B5:N5"/>
    <mergeCell ref="B6:N6"/>
    <mergeCell ref="B16:N16"/>
    <mergeCell ref="B21:D21"/>
    <mergeCell ref="E21:H21"/>
    <mergeCell ref="I21:K21"/>
    <mergeCell ref="L21:N21"/>
    <mergeCell ref="B44:N44"/>
    <mergeCell ref="B45:N51"/>
    <mergeCell ref="B19:D19"/>
    <mergeCell ref="E19:H19"/>
    <mergeCell ref="I19:K19"/>
    <mergeCell ref="L19:N19"/>
    <mergeCell ref="B20:D20"/>
    <mergeCell ref="E20:H20"/>
    <mergeCell ref="I20:K20"/>
    <mergeCell ref="L20:N20"/>
    <mergeCell ref="B86:D86"/>
    <mergeCell ref="E86:F86"/>
    <mergeCell ref="H86:K86"/>
    <mergeCell ref="L86:N86"/>
    <mergeCell ref="B87:D87"/>
    <mergeCell ref="E87:F87"/>
    <mergeCell ref="H87:K87"/>
    <mergeCell ref="L87:N87"/>
    <mergeCell ref="B63:N63"/>
    <mergeCell ref="B64:N71"/>
    <mergeCell ref="B74:N74"/>
    <mergeCell ref="B75:N77"/>
    <mergeCell ref="B84:N84"/>
    <mergeCell ref="B85:D85"/>
    <mergeCell ref="E85:F85"/>
    <mergeCell ref="H85:K85"/>
    <mergeCell ref="L85:N85"/>
    <mergeCell ref="B90:D90"/>
    <mergeCell ref="E90:F90"/>
    <mergeCell ref="H90:K90"/>
    <mergeCell ref="L90:N90"/>
    <mergeCell ref="B91:D91"/>
    <mergeCell ref="E91:F91"/>
    <mergeCell ref="H91:K91"/>
    <mergeCell ref="L91:N91"/>
    <mergeCell ref="B88:D88"/>
    <mergeCell ref="E88:F88"/>
    <mergeCell ref="H88:K88"/>
    <mergeCell ref="L88:N88"/>
    <mergeCell ref="B89:D89"/>
    <mergeCell ref="E89:F89"/>
    <mergeCell ref="H89:K89"/>
    <mergeCell ref="L89:N89"/>
    <mergeCell ref="B94:D94"/>
    <mergeCell ref="E94:F94"/>
    <mergeCell ref="H94:K94"/>
    <mergeCell ref="L94:N94"/>
    <mergeCell ref="B95:D95"/>
    <mergeCell ref="E95:F95"/>
    <mergeCell ref="H95:K95"/>
    <mergeCell ref="L95:N95"/>
    <mergeCell ref="B92:D92"/>
    <mergeCell ref="E92:F92"/>
    <mergeCell ref="H92:K92"/>
    <mergeCell ref="L92:N92"/>
    <mergeCell ref="B93:D93"/>
    <mergeCell ref="E93:F93"/>
    <mergeCell ref="H93:K93"/>
    <mergeCell ref="L93:N93"/>
    <mergeCell ref="B98:D98"/>
    <mergeCell ref="E98:F98"/>
    <mergeCell ref="H98:K98"/>
    <mergeCell ref="L98:N98"/>
    <mergeCell ref="B99:D99"/>
    <mergeCell ref="E99:F99"/>
    <mergeCell ref="H99:K99"/>
    <mergeCell ref="L99:N99"/>
    <mergeCell ref="B96:D96"/>
    <mergeCell ref="E96:F96"/>
    <mergeCell ref="H96:K96"/>
    <mergeCell ref="L96:N96"/>
    <mergeCell ref="B97:D97"/>
    <mergeCell ref="E97:F97"/>
    <mergeCell ref="H97:K97"/>
    <mergeCell ref="L97:N97"/>
    <mergeCell ref="B102:G102"/>
    <mergeCell ref="H102:K102"/>
    <mergeCell ref="L102:N102"/>
    <mergeCell ref="K104:N104"/>
    <mergeCell ref="K105:N105"/>
    <mergeCell ref="K106:M106"/>
    <mergeCell ref="B100:D100"/>
    <mergeCell ref="E100:F100"/>
    <mergeCell ref="H100:K100"/>
    <mergeCell ref="L100:N100"/>
    <mergeCell ref="B101:D101"/>
    <mergeCell ref="E101:F101"/>
    <mergeCell ref="H101:K101"/>
    <mergeCell ref="L101:N101"/>
    <mergeCell ref="K115:N115"/>
    <mergeCell ref="K117:M117"/>
    <mergeCell ref="K118:N118"/>
    <mergeCell ref="K119:N119"/>
    <mergeCell ref="K121:N121"/>
    <mergeCell ref="K124:N124"/>
    <mergeCell ref="K107:N107"/>
    <mergeCell ref="K108:N108"/>
    <mergeCell ref="K110:N110"/>
    <mergeCell ref="K111:M111"/>
    <mergeCell ref="K112:N112"/>
    <mergeCell ref="K113:N113"/>
    <mergeCell ref="J139:N139"/>
    <mergeCell ref="E140:G140"/>
    <mergeCell ref="K140:N140"/>
    <mergeCell ref="K141:N141"/>
    <mergeCell ref="K142:N142"/>
    <mergeCell ref="K143:N143"/>
    <mergeCell ref="K125:N125"/>
    <mergeCell ref="K127:N127"/>
    <mergeCell ref="K129:N129"/>
    <mergeCell ref="K131:N131"/>
    <mergeCell ref="B133:N133"/>
    <mergeCell ref="C135:F135"/>
    <mergeCell ref="G135:G136"/>
    <mergeCell ref="H135:H136"/>
    <mergeCell ref="I135:J136"/>
    <mergeCell ref="C136:F136"/>
    <mergeCell ref="G162:O162"/>
    <mergeCell ref="G163:O163"/>
    <mergeCell ref="G164:O164"/>
    <mergeCell ref="G165:O165"/>
    <mergeCell ref="G166:O166"/>
    <mergeCell ref="G167:O167"/>
    <mergeCell ref="E145:G145"/>
    <mergeCell ref="J145:N147"/>
    <mergeCell ref="E146:F146"/>
    <mergeCell ref="E147:G147"/>
    <mergeCell ref="G159:O159"/>
    <mergeCell ref="G160:O160"/>
    <mergeCell ref="K175:N175"/>
    <mergeCell ref="K176:N176"/>
    <mergeCell ref="B185:G185"/>
    <mergeCell ref="H185:N185"/>
    <mergeCell ref="B186:C186"/>
    <mergeCell ref="D186:G186"/>
    <mergeCell ref="H186:I186"/>
    <mergeCell ref="J186:N186"/>
    <mergeCell ref="H168:O168"/>
    <mergeCell ref="G169:O169"/>
    <mergeCell ref="B170:O170"/>
    <mergeCell ref="D172:L172"/>
    <mergeCell ref="K173:N173"/>
    <mergeCell ref="K174:N174"/>
    <mergeCell ref="B189:C191"/>
    <mergeCell ref="H189:I191"/>
    <mergeCell ref="Q191:T191"/>
    <mergeCell ref="B193:N193"/>
    <mergeCell ref="B187:C187"/>
    <mergeCell ref="D187:G187"/>
    <mergeCell ref="H187:I187"/>
    <mergeCell ref="J187:N187"/>
    <mergeCell ref="P187:U187"/>
    <mergeCell ref="B188:C188"/>
    <mergeCell ref="D188:G188"/>
    <mergeCell ref="H188:I188"/>
    <mergeCell ref="J188:N188"/>
  </mergeCells>
  <pageMargins left="0.33" right="0.4" top="0.17" bottom="0.27" header="0.18" footer="0.21"/>
  <pageSetup paperSize="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8673" r:id="rId4" name="Check Box 1">
              <controlPr defaultSize="0" autoFill="0" autoLine="0" autoPict="0">
                <anchor moveWithCells="1">
                  <from>
                    <xdr:col>4</xdr:col>
                    <xdr:colOff>66675</xdr:colOff>
                    <xdr:row>7</xdr:row>
                    <xdr:rowOff>190500</xdr:rowOff>
                  </from>
                  <to>
                    <xdr:col>4</xdr:col>
                    <xdr:colOff>371475</xdr:colOff>
                    <xdr:row>9</xdr:row>
                    <xdr:rowOff>19050</xdr:rowOff>
                  </to>
                </anchor>
              </controlPr>
            </control>
          </mc:Choice>
        </mc:AlternateContent>
        <mc:AlternateContent xmlns:mc="http://schemas.openxmlformats.org/markup-compatibility/2006">
          <mc:Choice Requires="x14">
            <control shapeId="28674" r:id="rId5" name="Check Box 2">
              <controlPr defaultSize="0" autoFill="0" autoLine="0" autoPict="0">
                <anchor moveWithCells="1">
                  <from>
                    <xdr:col>1</xdr:col>
                    <xdr:colOff>66675</xdr:colOff>
                    <xdr:row>7</xdr:row>
                    <xdr:rowOff>190500</xdr:rowOff>
                  </from>
                  <to>
                    <xdr:col>1</xdr:col>
                    <xdr:colOff>371475</xdr:colOff>
                    <xdr:row>9</xdr:row>
                    <xdr:rowOff>19050</xdr:rowOff>
                  </to>
                </anchor>
              </controlPr>
            </control>
          </mc:Choice>
        </mc:AlternateContent>
        <mc:AlternateContent xmlns:mc="http://schemas.openxmlformats.org/markup-compatibility/2006">
          <mc:Choice Requires="x14">
            <control shapeId="28675" r:id="rId6" name="Check Box 3">
              <controlPr defaultSize="0" autoFill="0" autoLine="0" autoPict="0">
                <anchor moveWithCells="1">
                  <from>
                    <xdr:col>8</xdr:col>
                    <xdr:colOff>66675</xdr:colOff>
                    <xdr:row>7</xdr:row>
                    <xdr:rowOff>190500</xdr:rowOff>
                  </from>
                  <to>
                    <xdr:col>8</xdr:col>
                    <xdr:colOff>371475</xdr:colOff>
                    <xdr:row>9</xdr:row>
                    <xdr:rowOff>19050</xdr:rowOff>
                  </to>
                </anchor>
              </controlPr>
            </control>
          </mc:Choice>
        </mc:AlternateContent>
        <mc:AlternateContent xmlns:mc="http://schemas.openxmlformats.org/markup-compatibility/2006">
          <mc:Choice Requires="x14">
            <control shapeId="28676" r:id="rId7" name="Check Box 4">
              <controlPr defaultSize="0" autoFill="0" autoLine="0" autoPict="0">
                <anchor moveWithCells="1">
                  <from>
                    <xdr:col>8</xdr:col>
                    <xdr:colOff>66675</xdr:colOff>
                    <xdr:row>9</xdr:row>
                    <xdr:rowOff>0</xdr:rowOff>
                  </from>
                  <to>
                    <xdr:col>8</xdr:col>
                    <xdr:colOff>371475</xdr:colOff>
                    <xdr:row>10</xdr:row>
                    <xdr:rowOff>0</xdr:rowOff>
                  </to>
                </anchor>
              </controlPr>
            </control>
          </mc:Choice>
        </mc:AlternateContent>
        <mc:AlternateContent xmlns:mc="http://schemas.openxmlformats.org/markup-compatibility/2006">
          <mc:Choice Requires="x14">
            <control shapeId="28677" r:id="rId8" name="Check Box 5">
              <controlPr defaultSize="0" autoFill="0" autoLine="0" autoPict="0">
                <anchor moveWithCells="1">
                  <from>
                    <xdr:col>11</xdr:col>
                    <xdr:colOff>66675</xdr:colOff>
                    <xdr:row>7</xdr:row>
                    <xdr:rowOff>190500</xdr:rowOff>
                  </from>
                  <to>
                    <xdr:col>11</xdr:col>
                    <xdr:colOff>371475</xdr:colOff>
                    <xdr:row>9</xdr:row>
                    <xdr:rowOff>19050</xdr:rowOff>
                  </to>
                </anchor>
              </controlPr>
            </control>
          </mc:Choice>
        </mc:AlternateContent>
        <mc:AlternateContent xmlns:mc="http://schemas.openxmlformats.org/markup-compatibility/2006">
          <mc:Choice Requires="x14">
            <control shapeId="28678" r:id="rId9" name="Check Box 6">
              <controlPr defaultSize="0" autoFill="0" autoLine="0" autoPict="0">
                <anchor moveWithCells="1">
                  <from>
                    <xdr:col>11</xdr:col>
                    <xdr:colOff>66675</xdr:colOff>
                    <xdr:row>9</xdr:row>
                    <xdr:rowOff>0</xdr:rowOff>
                  </from>
                  <to>
                    <xdr:col>11</xdr:col>
                    <xdr:colOff>371475</xdr:colOff>
                    <xdr:row>10</xdr:row>
                    <xdr:rowOff>0</xdr:rowOff>
                  </to>
                </anchor>
              </controlPr>
            </control>
          </mc:Choice>
        </mc:AlternateContent>
        <mc:AlternateContent xmlns:mc="http://schemas.openxmlformats.org/markup-compatibility/2006">
          <mc:Choice Requires="x14">
            <control shapeId="28679" r:id="rId10" name="Check Box 7">
              <controlPr defaultSize="0" autoFill="0" autoLine="0" autoPict="0">
                <anchor moveWithCells="1">
                  <from>
                    <xdr:col>1</xdr:col>
                    <xdr:colOff>66675</xdr:colOff>
                    <xdr:row>9</xdr:row>
                    <xdr:rowOff>0</xdr:rowOff>
                  </from>
                  <to>
                    <xdr:col>1</xdr:col>
                    <xdr:colOff>371475</xdr:colOff>
                    <xdr:row>10</xdr:row>
                    <xdr:rowOff>0</xdr:rowOff>
                  </to>
                </anchor>
              </controlPr>
            </control>
          </mc:Choice>
        </mc:AlternateContent>
        <mc:AlternateContent xmlns:mc="http://schemas.openxmlformats.org/markup-compatibility/2006">
          <mc:Choice Requires="x14">
            <control shapeId="28680" r:id="rId11" name="Check Box 8">
              <controlPr defaultSize="0" autoFill="0" autoLine="0" autoPict="0">
                <anchor moveWithCells="1">
                  <from>
                    <xdr:col>3</xdr:col>
                    <xdr:colOff>76200</xdr:colOff>
                    <xdr:row>27</xdr:row>
                    <xdr:rowOff>9525</xdr:rowOff>
                  </from>
                  <to>
                    <xdr:col>3</xdr:col>
                    <xdr:colOff>381000</xdr:colOff>
                    <xdr:row>28</xdr:row>
                    <xdr:rowOff>0</xdr:rowOff>
                  </to>
                </anchor>
              </controlPr>
            </control>
          </mc:Choice>
        </mc:AlternateContent>
        <mc:AlternateContent xmlns:mc="http://schemas.openxmlformats.org/markup-compatibility/2006">
          <mc:Choice Requires="x14">
            <control shapeId="28681" r:id="rId12" name="Check Box 9">
              <controlPr defaultSize="0" autoFill="0" autoLine="0" autoPict="0">
                <anchor moveWithCells="1">
                  <from>
                    <xdr:col>6</xdr:col>
                    <xdr:colOff>352425</xdr:colOff>
                    <xdr:row>27</xdr:row>
                    <xdr:rowOff>19050</xdr:rowOff>
                  </from>
                  <to>
                    <xdr:col>7</xdr:col>
                    <xdr:colOff>276225</xdr:colOff>
                    <xdr:row>28</xdr:row>
                    <xdr:rowOff>9525</xdr:rowOff>
                  </to>
                </anchor>
              </controlPr>
            </control>
          </mc:Choice>
        </mc:AlternateContent>
        <mc:AlternateContent xmlns:mc="http://schemas.openxmlformats.org/markup-compatibility/2006">
          <mc:Choice Requires="x14">
            <control shapeId="28682" r:id="rId13" name="Check Box 10">
              <controlPr defaultSize="0" autoFill="0" autoLine="0" autoPict="0">
                <anchor moveWithCells="1">
                  <from>
                    <xdr:col>6</xdr:col>
                    <xdr:colOff>66675</xdr:colOff>
                    <xdr:row>33</xdr:row>
                    <xdr:rowOff>0</xdr:rowOff>
                  </from>
                  <to>
                    <xdr:col>6</xdr:col>
                    <xdr:colOff>371475</xdr:colOff>
                    <xdr:row>34</xdr:row>
                    <xdr:rowOff>0</xdr:rowOff>
                  </to>
                </anchor>
              </controlPr>
            </control>
          </mc:Choice>
        </mc:AlternateContent>
        <mc:AlternateContent xmlns:mc="http://schemas.openxmlformats.org/markup-compatibility/2006">
          <mc:Choice Requires="x14">
            <control shapeId="28683" r:id="rId14" name="Check Box 11">
              <controlPr defaultSize="0" autoFill="0" autoLine="0" autoPict="0">
                <anchor moveWithCells="1">
                  <from>
                    <xdr:col>9</xdr:col>
                    <xdr:colOff>66675</xdr:colOff>
                    <xdr:row>33</xdr:row>
                    <xdr:rowOff>0</xdr:rowOff>
                  </from>
                  <to>
                    <xdr:col>9</xdr:col>
                    <xdr:colOff>371475</xdr:colOff>
                    <xdr:row>34</xdr:row>
                    <xdr:rowOff>0</xdr:rowOff>
                  </to>
                </anchor>
              </controlPr>
            </control>
          </mc:Choice>
        </mc:AlternateContent>
        <mc:AlternateContent xmlns:mc="http://schemas.openxmlformats.org/markup-compatibility/2006">
          <mc:Choice Requires="x14">
            <control shapeId="28684" r:id="rId15" name="Check Box 12">
              <controlPr defaultSize="0" autoFill="0" autoLine="0" autoPict="0">
                <anchor moveWithCells="1">
                  <from>
                    <xdr:col>6</xdr:col>
                    <xdr:colOff>66675</xdr:colOff>
                    <xdr:row>35</xdr:row>
                    <xdr:rowOff>0</xdr:rowOff>
                  </from>
                  <to>
                    <xdr:col>6</xdr:col>
                    <xdr:colOff>371475</xdr:colOff>
                    <xdr:row>36</xdr:row>
                    <xdr:rowOff>0</xdr:rowOff>
                  </to>
                </anchor>
              </controlPr>
            </control>
          </mc:Choice>
        </mc:AlternateContent>
        <mc:AlternateContent xmlns:mc="http://schemas.openxmlformats.org/markup-compatibility/2006">
          <mc:Choice Requires="x14">
            <control shapeId="28685" r:id="rId16" name="Check Box 13">
              <controlPr defaultSize="0" autoFill="0" autoLine="0" autoPict="0">
                <anchor moveWithCells="1">
                  <from>
                    <xdr:col>10</xdr:col>
                    <xdr:colOff>66675</xdr:colOff>
                    <xdr:row>35</xdr:row>
                    <xdr:rowOff>0</xdr:rowOff>
                  </from>
                  <to>
                    <xdr:col>10</xdr:col>
                    <xdr:colOff>371475</xdr:colOff>
                    <xdr:row>36</xdr:row>
                    <xdr:rowOff>0</xdr:rowOff>
                  </to>
                </anchor>
              </controlPr>
            </control>
          </mc:Choice>
        </mc:AlternateContent>
        <mc:AlternateContent xmlns:mc="http://schemas.openxmlformats.org/markup-compatibility/2006">
          <mc:Choice Requires="x14">
            <control shapeId="28686" r:id="rId17" name="Check Box 14">
              <controlPr defaultSize="0" autoFill="0" autoLine="0" autoPict="0">
                <anchor moveWithCells="1">
                  <from>
                    <xdr:col>6</xdr:col>
                    <xdr:colOff>66675</xdr:colOff>
                    <xdr:row>37</xdr:row>
                    <xdr:rowOff>0</xdr:rowOff>
                  </from>
                  <to>
                    <xdr:col>6</xdr:col>
                    <xdr:colOff>371475</xdr:colOff>
                    <xdr:row>38</xdr:row>
                    <xdr:rowOff>0</xdr:rowOff>
                  </to>
                </anchor>
              </controlPr>
            </control>
          </mc:Choice>
        </mc:AlternateContent>
        <mc:AlternateContent xmlns:mc="http://schemas.openxmlformats.org/markup-compatibility/2006">
          <mc:Choice Requires="x14">
            <control shapeId="28687" r:id="rId18" name="Check Box 15">
              <controlPr defaultSize="0" autoFill="0" autoLine="0" autoPict="0">
                <anchor moveWithCells="1">
                  <from>
                    <xdr:col>6</xdr:col>
                    <xdr:colOff>66675</xdr:colOff>
                    <xdr:row>38</xdr:row>
                    <xdr:rowOff>0</xdr:rowOff>
                  </from>
                  <to>
                    <xdr:col>6</xdr:col>
                    <xdr:colOff>371475</xdr:colOff>
                    <xdr:row>39</xdr:row>
                    <xdr:rowOff>0</xdr:rowOff>
                  </to>
                </anchor>
              </controlPr>
            </control>
          </mc:Choice>
        </mc:AlternateContent>
        <mc:AlternateContent xmlns:mc="http://schemas.openxmlformats.org/markup-compatibility/2006">
          <mc:Choice Requires="x14">
            <control shapeId="28688" r:id="rId19" name="Check Box 16">
              <controlPr defaultSize="0" autoFill="0" autoLine="0" autoPict="0">
                <anchor moveWithCells="1">
                  <from>
                    <xdr:col>6</xdr:col>
                    <xdr:colOff>66675</xdr:colOff>
                    <xdr:row>40</xdr:row>
                    <xdr:rowOff>0</xdr:rowOff>
                  </from>
                  <to>
                    <xdr:col>6</xdr:col>
                    <xdr:colOff>371475</xdr:colOff>
                    <xdr:row>41</xdr:row>
                    <xdr:rowOff>0</xdr:rowOff>
                  </to>
                </anchor>
              </controlPr>
            </control>
          </mc:Choice>
        </mc:AlternateContent>
        <mc:AlternateContent xmlns:mc="http://schemas.openxmlformats.org/markup-compatibility/2006">
          <mc:Choice Requires="x14">
            <control shapeId="28689" r:id="rId20" name="Check Box 17">
              <controlPr defaultSize="0" autoFill="0" autoLine="0" autoPict="0">
                <anchor moveWithCells="1">
                  <from>
                    <xdr:col>6</xdr:col>
                    <xdr:colOff>66675</xdr:colOff>
                    <xdr:row>41</xdr:row>
                    <xdr:rowOff>0</xdr:rowOff>
                  </from>
                  <to>
                    <xdr:col>6</xdr:col>
                    <xdr:colOff>371475</xdr:colOff>
                    <xdr:row>42</xdr:row>
                    <xdr:rowOff>0</xdr:rowOff>
                  </to>
                </anchor>
              </controlPr>
            </control>
          </mc:Choice>
        </mc:AlternateContent>
        <mc:AlternateContent xmlns:mc="http://schemas.openxmlformats.org/markup-compatibility/2006">
          <mc:Choice Requires="x14">
            <control shapeId="28690" r:id="rId21" name="Check Box 18">
              <controlPr defaultSize="0" autoFill="0" autoLine="0" autoPict="0">
                <anchor moveWithCells="1">
                  <from>
                    <xdr:col>6</xdr:col>
                    <xdr:colOff>66675</xdr:colOff>
                    <xdr:row>42</xdr:row>
                    <xdr:rowOff>0</xdr:rowOff>
                  </from>
                  <to>
                    <xdr:col>6</xdr:col>
                    <xdr:colOff>371475</xdr:colOff>
                    <xdr:row>43</xdr:row>
                    <xdr:rowOff>0</xdr:rowOff>
                  </to>
                </anchor>
              </controlPr>
            </control>
          </mc:Choice>
        </mc:AlternateContent>
        <mc:AlternateContent xmlns:mc="http://schemas.openxmlformats.org/markup-compatibility/2006">
          <mc:Choice Requires="x14">
            <control shapeId="28691" r:id="rId22" name="Check Box 19">
              <controlPr defaultSize="0" autoFill="0" autoLine="0" autoPict="0">
                <anchor moveWithCells="1">
                  <from>
                    <xdr:col>5</xdr:col>
                    <xdr:colOff>66675</xdr:colOff>
                    <xdr:row>53</xdr:row>
                    <xdr:rowOff>0</xdr:rowOff>
                  </from>
                  <to>
                    <xdr:col>5</xdr:col>
                    <xdr:colOff>295275</xdr:colOff>
                    <xdr:row>53</xdr:row>
                    <xdr:rowOff>180975</xdr:rowOff>
                  </to>
                </anchor>
              </controlPr>
            </control>
          </mc:Choice>
        </mc:AlternateContent>
        <mc:AlternateContent xmlns:mc="http://schemas.openxmlformats.org/markup-compatibility/2006">
          <mc:Choice Requires="x14">
            <control shapeId="28692" r:id="rId23" name="Check Box 20">
              <controlPr defaultSize="0" autoFill="0" autoLine="0" autoPict="0">
                <anchor moveWithCells="1">
                  <from>
                    <xdr:col>8</xdr:col>
                    <xdr:colOff>352425</xdr:colOff>
                    <xdr:row>53</xdr:row>
                    <xdr:rowOff>0</xdr:rowOff>
                  </from>
                  <to>
                    <xdr:col>8</xdr:col>
                    <xdr:colOff>581025</xdr:colOff>
                    <xdr:row>53</xdr:row>
                    <xdr:rowOff>180975</xdr:rowOff>
                  </to>
                </anchor>
              </controlPr>
            </control>
          </mc:Choice>
        </mc:AlternateContent>
        <mc:AlternateContent xmlns:mc="http://schemas.openxmlformats.org/markup-compatibility/2006">
          <mc:Choice Requires="x14">
            <control shapeId="28693" r:id="rId24" name="Check Box 21">
              <controlPr defaultSize="0" autoFill="0" autoLine="0" autoPict="0">
                <anchor moveWithCells="1">
                  <from>
                    <xdr:col>5</xdr:col>
                    <xdr:colOff>66675</xdr:colOff>
                    <xdr:row>55</xdr:row>
                    <xdr:rowOff>0</xdr:rowOff>
                  </from>
                  <to>
                    <xdr:col>5</xdr:col>
                    <xdr:colOff>295275</xdr:colOff>
                    <xdr:row>55</xdr:row>
                    <xdr:rowOff>180975</xdr:rowOff>
                  </to>
                </anchor>
              </controlPr>
            </control>
          </mc:Choice>
        </mc:AlternateContent>
        <mc:AlternateContent xmlns:mc="http://schemas.openxmlformats.org/markup-compatibility/2006">
          <mc:Choice Requires="x14">
            <control shapeId="28694" r:id="rId25" name="Check Box 22">
              <controlPr defaultSize="0" autoFill="0" autoLine="0" autoPict="0">
                <anchor moveWithCells="1">
                  <from>
                    <xdr:col>9</xdr:col>
                    <xdr:colOff>66675</xdr:colOff>
                    <xdr:row>55</xdr:row>
                    <xdr:rowOff>0</xdr:rowOff>
                  </from>
                  <to>
                    <xdr:col>9</xdr:col>
                    <xdr:colOff>295275</xdr:colOff>
                    <xdr:row>55</xdr:row>
                    <xdr:rowOff>180975</xdr:rowOff>
                  </to>
                </anchor>
              </controlPr>
            </control>
          </mc:Choice>
        </mc:AlternateContent>
        <mc:AlternateContent xmlns:mc="http://schemas.openxmlformats.org/markup-compatibility/2006">
          <mc:Choice Requires="x14">
            <control shapeId="28695" r:id="rId26" name="Check Box 23">
              <controlPr defaultSize="0" autoFill="0" autoLine="0" autoPict="0">
                <anchor moveWithCells="1">
                  <from>
                    <xdr:col>5</xdr:col>
                    <xdr:colOff>66675</xdr:colOff>
                    <xdr:row>57</xdr:row>
                    <xdr:rowOff>0</xdr:rowOff>
                  </from>
                  <to>
                    <xdr:col>5</xdr:col>
                    <xdr:colOff>295275</xdr:colOff>
                    <xdr:row>57</xdr:row>
                    <xdr:rowOff>180975</xdr:rowOff>
                  </to>
                </anchor>
              </controlPr>
            </control>
          </mc:Choice>
        </mc:AlternateContent>
        <mc:AlternateContent xmlns:mc="http://schemas.openxmlformats.org/markup-compatibility/2006">
          <mc:Choice Requires="x14">
            <control shapeId="28696" r:id="rId27" name="Check Box 24">
              <controlPr defaultSize="0" autoFill="0" autoLine="0" autoPict="0">
                <anchor moveWithCells="1">
                  <from>
                    <xdr:col>9</xdr:col>
                    <xdr:colOff>66675</xdr:colOff>
                    <xdr:row>57</xdr:row>
                    <xdr:rowOff>0</xdr:rowOff>
                  </from>
                  <to>
                    <xdr:col>9</xdr:col>
                    <xdr:colOff>295275</xdr:colOff>
                    <xdr:row>57</xdr:row>
                    <xdr:rowOff>180975</xdr:rowOff>
                  </to>
                </anchor>
              </controlPr>
            </control>
          </mc:Choice>
        </mc:AlternateContent>
        <mc:AlternateContent xmlns:mc="http://schemas.openxmlformats.org/markup-compatibility/2006">
          <mc:Choice Requires="x14">
            <control shapeId="28697" r:id="rId28" name="Check Box 25">
              <controlPr defaultSize="0" autoFill="0" autoLine="0" autoPict="0">
                <anchor moveWithCells="1">
                  <from>
                    <xdr:col>5</xdr:col>
                    <xdr:colOff>66675</xdr:colOff>
                    <xdr:row>59</xdr:row>
                    <xdr:rowOff>0</xdr:rowOff>
                  </from>
                  <to>
                    <xdr:col>5</xdr:col>
                    <xdr:colOff>295275</xdr:colOff>
                    <xdr:row>59</xdr:row>
                    <xdr:rowOff>180975</xdr:rowOff>
                  </to>
                </anchor>
              </controlPr>
            </control>
          </mc:Choice>
        </mc:AlternateContent>
        <mc:AlternateContent xmlns:mc="http://schemas.openxmlformats.org/markup-compatibility/2006">
          <mc:Choice Requires="x14">
            <control shapeId="28698" r:id="rId29" name="Check Box 26">
              <controlPr defaultSize="0" autoFill="0" autoLine="0" autoPict="0">
                <anchor moveWithCells="1">
                  <from>
                    <xdr:col>5</xdr:col>
                    <xdr:colOff>66675</xdr:colOff>
                    <xdr:row>59</xdr:row>
                    <xdr:rowOff>0</xdr:rowOff>
                  </from>
                  <to>
                    <xdr:col>5</xdr:col>
                    <xdr:colOff>295275</xdr:colOff>
                    <xdr:row>59</xdr:row>
                    <xdr:rowOff>180975</xdr:rowOff>
                  </to>
                </anchor>
              </controlPr>
            </control>
          </mc:Choice>
        </mc:AlternateContent>
        <mc:AlternateContent xmlns:mc="http://schemas.openxmlformats.org/markup-compatibility/2006">
          <mc:Choice Requires="x14">
            <control shapeId="28699" r:id="rId30" name="Check Box 27">
              <controlPr defaultSize="0" autoFill="0" autoLine="0" autoPict="0">
                <anchor moveWithCells="1">
                  <from>
                    <xdr:col>5</xdr:col>
                    <xdr:colOff>66675</xdr:colOff>
                    <xdr:row>59</xdr:row>
                    <xdr:rowOff>0</xdr:rowOff>
                  </from>
                  <to>
                    <xdr:col>5</xdr:col>
                    <xdr:colOff>295275</xdr:colOff>
                    <xdr:row>59</xdr:row>
                    <xdr:rowOff>180975</xdr:rowOff>
                  </to>
                </anchor>
              </controlPr>
            </control>
          </mc:Choice>
        </mc:AlternateContent>
        <mc:AlternateContent xmlns:mc="http://schemas.openxmlformats.org/markup-compatibility/2006">
          <mc:Choice Requires="x14">
            <control shapeId="28700" r:id="rId31" name="Check Box 28">
              <controlPr defaultSize="0" autoFill="0" autoLine="0" autoPict="0">
                <anchor moveWithCells="1">
                  <from>
                    <xdr:col>5</xdr:col>
                    <xdr:colOff>66675</xdr:colOff>
                    <xdr:row>59</xdr:row>
                    <xdr:rowOff>0</xdr:rowOff>
                  </from>
                  <to>
                    <xdr:col>5</xdr:col>
                    <xdr:colOff>295275</xdr:colOff>
                    <xdr:row>59</xdr:row>
                    <xdr:rowOff>180975</xdr:rowOff>
                  </to>
                </anchor>
              </controlPr>
            </control>
          </mc:Choice>
        </mc:AlternateContent>
        <mc:AlternateContent xmlns:mc="http://schemas.openxmlformats.org/markup-compatibility/2006">
          <mc:Choice Requires="x14">
            <control shapeId="28701" r:id="rId32" name="Check Box 29">
              <controlPr defaultSize="0" autoFill="0" autoLine="0" autoPict="0">
                <anchor moveWithCells="1">
                  <from>
                    <xdr:col>5</xdr:col>
                    <xdr:colOff>66675</xdr:colOff>
                    <xdr:row>60</xdr:row>
                    <xdr:rowOff>0</xdr:rowOff>
                  </from>
                  <to>
                    <xdr:col>5</xdr:col>
                    <xdr:colOff>295275</xdr:colOff>
                    <xdr:row>60</xdr:row>
                    <xdr:rowOff>180975</xdr:rowOff>
                  </to>
                </anchor>
              </controlPr>
            </control>
          </mc:Choice>
        </mc:AlternateContent>
        <mc:AlternateContent xmlns:mc="http://schemas.openxmlformats.org/markup-compatibility/2006">
          <mc:Choice Requires="x14">
            <control shapeId="28702" r:id="rId33" name="Check Box 30">
              <controlPr defaultSize="0" autoFill="0" autoLine="0" autoPict="0">
                <anchor moveWithCells="1">
                  <from>
                    <xdr:col>5</xdr:col>
                    <xdr:colOff>66675</xdr:colOff>
                    <xdr:row>61</xdr:row>
                    <xdr:rowOff>0</xdr:rowOff>
                  </from>
                  <to>
                    <xdr:col>5</xdr:col>
                    <xdr:colOff>295275</xdr:colOff>
                    <xdr:row>61</xdr:row>
                    <xdr:rowOff>180975</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197"/>
  <sheetViews>
    <sheetView topLeftCell="A77" workbookViewId="0">
      <selection activeCell="Q182" sqref="Q182"/>
    </sheetView>
  </sheetViews>
  <sheetFormatPr defaultRowHeight="15" x14ac:dyDescent="0.25"/>
  <cols>
    <col min="1" max="1" width="1.7109375" style="4" customWidth="1"/>
    <col min="2" max="3" width="5.7109375" style="4" customWidth="1"/>
    <col min="4" max="4" width="9.140625" style="4"/>
    <col min="5" max="5" width="5.7109375" style="4" customWidth="1"/>
    <col min="6" max="6" width="6" style="4" customWidth="1"/>
    <col min="7" max="8" width="5.7109375" style="4" customWidth="1"/>
    <col min="9" max="10" width="9.140625" style="4"/>
    <col min="11" max="11" width="7" style="4" customWidth="1"/>
    <col min="12" max="13" width="5.7109375" style="4" customWidth="1"/>
    <col min="14" max="14" width="9.140625" style="4"/>
    <col min="15" max="15" width="5.7109375" style="4" customWidth="1"/>
    <col min="16" max="16384" width="9.140625" style="4"/>
  </cols>
  <sheetData>
    <row r="1" spans="2:14" ht="6.75" customHeight="1" x14ac:dyDescent="0.25"/>
    <row r="2" spans="2:14" ht="21" customHeight="1" x14ac:dyDescent="0.25">
      <c r="B2" s="429" t="s">
        <v>14</v>
      </c>
      <c r="C2" s="429"/>
      <c r="D2" s="429"/>
      <c r="E2" s="429"/>
      <c r="F2" s="429"/>
      <c r="G2" s="429"/>
      <c r="H2" s="429"/>
      <c r="I2" s="429"/>
      <c r="J2" s="429"/>
      <c r="K2" s="429"/>
      <c r="L2" s="429"/>
      <c r="M2" s="429"/>
      <c r="N2" s="429"/>
    </row>
    <row r="3" spans="2:14" ht="18.75" customHeight="1" x14ac:dyDescent="0.25">
      <c r="B3" s="430" t="s">
        <v>393</v>
      </c>
      <c r="C3" s="430"/>
      <c r="D3" s="430"/>
      <c r="E3" s="430"/>
      <c r="F3" s="430"/>
      <c r="G3" s="430"/>
      <c r="H3" s="430"/>
      <c r="I3" s="430"/>
      <c r="J3" s="430"/>
      <c r="K3" s="430"/>
      <c r="L3" s="430"/>
      <c r="M3" s="430"/>
      <c r="N3" s="430"/>
    </row>
    <row r="4" spans="2:14" ht="15" customHeight="1" x14ac:dyDescent="0.25">
      <c r="B4" s="431" t="s">
        <v>394</v>
      </c>
      <c r="C4" s="432"/>
      <c r="D4" s="432"/>
      <c r="E4" s="432"/>
      <c r="F4" s="432"/>
      <c r="G4" s="432"/>
      <c r="H4" s="432"/>
      <c r="I4" s="432"/>
      <c r="J4" s="432"/>
      <c r="K4" s="432"/>
      <c r="L4" s="432"/>
      <c r="M4" s="432"/>
      <c r="N4" s="433"/>
    </row>
    <row r="5" spans="2:14" x14ac:dyDescent="0.25">
      <c r="B5" s="575" t="s">
        <v>183</v>
      </c>
      <c r="C5" s="575"/>
      <c r="D5" s="575"/>
      <c r="E5" s="575"/>
      <c r="F5" s="575"/>
      <c r="G5" s="575"/>
      <c r="H5" s="575"/>
      <c r="I5" s="575"/>
      <c r="J5" s="575"/>
      <c r="K5" s="575"/>
      <c r="L5" s="575"/>
      <c r="M5" s="575"/>
      <c r="N5" s="575"/>
    </row>
    <row r="6" spans="2:14" x14ac:dyDescent="0.25">
      <c r="B6" s="575" t="s">
        <v>395</v>
      </c>
      <c r="C6" s="575"/>
      <c r="D6" s="575"/>
      <c r="E6" s="575"/>
      <c r="F6" s="575"/>
      <c r="G6" s="575"/>
      <c r="H6" s="575"/>
      <c r="I6" s="575"/>
      <c r="J6" s="575"/>
      <c r="K6" s="575"/>
      <c r="L6" s="575"/>
      <c r="M6" s="575"/>
      <c r="N6" s="575"/>
    </row>
    <row r="7" spans="2:14" ht="4.5" customHeight="1" x14ac:dyDescent="0.25">
      <c r="B7" s="16"/>
      <c r="C7" s="16"/>
      <c r="D7" s="16"/>
      <c r="E7" s="16"/>
      <c r="F7" s="16"/>
      <c r="G7" s="16"/>
      <c r="H7" s="16"/>
      <c r="I7" s="16"/>
      <c r="J7" s="16"/>
      <c r="K7" s="16"/>
      <c r="L7" s="16"/>
      <c r="M7" s="16"/>
      <c r="N7" s="16"/>
    </row>
    <row r="8" spans="2:14" ht="15.75" customHeight="1" x14ac:dyDescent="0.25">
      <c r="B8" s="72" t="s">
        <v>55</v>
      </c>
      <c r="C8" s="73"/>
      <c r="D8" s="73"/>
      <c r="E8" s="73"/>
      <c r="F8" s="73"/>
      <c r="G8" s="16"/>
      <c r="H8" s="16"/>
      <c r="I8" s="72" t="s">
        <v>60</v>
      </c>
      <c r="J8" s="73"/>
      <c r="K8" s="73"/>
      <c r="L8" s="73"/>
      <c r="M8" s="73"/>
      <c r="N8" s="16"/>
    </row>
    <row r="9" spans="2:14" s="17" customFormat="1" ht="12.75" x14ac:dyDescent="0.25">
      <c r="B9" s="151"/>
      <c r="C9" s="17" t="s">
        <v>56</v>
      </c>
      <c r="E9" s="151"/>
      <c r="F9" s="17" t="s">
        <v>57</v>
      </c>
      <c r="I9" s="151"/>
      <c r="J9" s="17" t="s">
        <v>12</v>
      </c>
      <c r="L9" s="151"/>
      <c r="M9" s="17" t="s">
        <v>13</v>
      </c>
    </row>
    <row r="10" spans="2:14" x14ac:dyDescent="0.25">
      <c r="B10" s="151"/>
      <c r="C10" s="17" t="s">
        <v>181</v>
      </c>
      <c r="I10" s="151"/>
      <c r="J10" s="17" t="s">
        <v>58</v>
      </c>
      <c r="K10" s="17"/>
      <c r="L10" s="151"/>
      <c r="M10" s="17" t="s">
        <v>59</v>
      </c>
      <c r="N10" s="17"/>
    </row>
    <row r="11" spans="2:14" ht="4.5" customHeight="1" x14ac:dyDescent="0.25"/>
    <row r="12" spans="2:14" ht="15.75" x14ac:dyDescent="0.25">
      <c r="B12" s="72" t="s">
        <v>61</v>
      </c>
      <c r="C12" s="73"/>
      <c r="D12" s="73"/>
      <c r="E12" s="71"/>
      <c r="F12" s="71"/>
    </row>
    <row r="13" spans="2:14" x14ac:dyDescent="0.25">
      <c r="B13" s="9" t="s">
        <v>62</v>
      </c>
    </row>
    <row r="14" spans="2:14" x14ac:dyDescent="0.25">
      <c r="B14" s="4" t="s">
        <v>63</v>
      </c>
    </row>
    <row r="15" spans="2:14" ht="2.25" customHeight="1" x14ac:dyDescent="0.25"/>
    <row r="16" spans="2:14" x14ac:dyDescent="0.25">
      <c r="B16" s="435" t="s">
        <v>64</v>
      </c>
      <c r="C16" s="435"/>
      <c r="D16" s="435"/>
      <c r="E16" s="435"/>
      <c r="F16" s="435"/>
      <c r="G16" s="435"/>
      <c r="H16" s="435"/>
      <c r="I16" s="435"/>
      <c r="J16" s="435"/>
      <c r="K16" s="435"/>
      <c r="L16" s="435"/>
      <c r="M16" s="435"/>
      <c r="N16" s="435"/>
    </row>
    <row r="17" spans="2:14" x14ac:dyDescent="0.25">
      <c r="B17" s="439" t="s">
        <v>65</v>
      </c>
      <c r="C17" s="440"/>
      <c r="D17" s="441"/>
      <c r="E17" s="439" t="s">
        <v>67</v>
      </c>
      <c r="F17" s="440"/>
      <c r="G17" s="440"/>
      <c r="H17" s="441"/>
      <c r="I17" s="436" t="s">
        <v>68</v>
      </c>
      <c r="J17" s="437"/>
      <c r="K17" s="438"/>
      <c r="L17" s="436" t="s">
        <v>69</v>
      </c>
      <c r="M17" s="437"/>
      <c r="N17" s="438"/>
    </row>
    <row r="18" spans="2:14" x14ac:dyDescent="0.25">
      <c r="B18" s="397" t="s">
        <v>66</v>
      </c>
      <c r="C18" s="398"/>
      <c r="D18" s="399"/>
      <c r="E18" s="400" t="s">
        <v>396</v>
      </c>
      <c r="F18" s="401"/>
      <c r="G18" s="401"/>
      <c r="H18" s="402"/>
      <c r="I18" s="379" t="s">
        <v>5</v>
      </c>
      <c r="J18" s="380"/>
      <c r="K18" s="381"/>
      <c r="L18" s="379" t="s">
        <v>5</v>
      </c>
      <c r="M18" s="380"/>
      <c r="N18" s="381"/>
    </row>
    <row r="19" spans="2:14" x14ac:dyDescent="0.25">
      <c r="B19" s="397" t="s">
        <v>198</v>
      </c>
      <c r="C19" s="398"/>
      <c r="D19" s="399"/>
      <c r="E19" s="577" t="s">
        <v>352</v>
      </c>
      <c r="F19" s="573"/>
      <c r="G19" s="573"/>
      <c r="H19" s="574"/>
      <c r="I19" s="379"/>
      <c r="J19" s="380"/>
      <c r="K19" s="381"/>
      <c r="L19" s="379" t="s">
        <v>5</v>
      </c>
      <c r="M19" s="380"/>
      <c r="N19" s="381"/>
    </row>
    <row r="20" spans="2:14" x14ac:dyDescent="0.25">
      <c r="B20" s="397" t="s">
        <v>70</v>
      </c>
      <c r="C20" s="398"/>
      <c r="D20" s="399"/>
      <c r="E20" s="400" t="s">
        <v>397</v>
      </c>
      <c r="F20" s="401"/>
      <c r="G20" s="401"/>
      <c r="H20" s="402"/>
      <c r="I20" s="379" t="s">
        <v>399</v>
      </c>
      <c r="J20" s="380"/>
      <c r="K20" s="381"/>
      <c r="L20" s="379" t="s">
        <v>184</v>
      </c>
      <c r="M20" s="380"/>
      <c r="N20" s="381"/>
    </row>
    <row r="21" spans="2:14" x14ac:dyDescent="0.25">
      <c r="B21" s="397" t="s">
        <v>196</v>
      </c>
      <c r="C21" s="398"/>
      <c r="D21" s="399"/>
      <c r="E21" s="400" t="s">
        <v>398</v>
      </c>
      <c r="F21" s="401"/>
      <c r="G21" s="401"/>
      <c r="H21" s="402"/>
      <c r="I21" s="379" t="s">
        <v>400</v>
      </c>
      <c r="J21" s="380"/>
      <c r="K21" s="381"/>
      <c r="L21" s="379" t="s">
        <v>184</v>
      </c>
      <c r="M21" s="380"/>
      <c r="N21" s="381"/>
    </row>
    <row r="22" spans="2:14" ht="6.75" customHeight="1" thickBot="1" x14ac:dyDescent="0.3">
      <c r="B22" s="74"/>
      <c r="C22" s="74"/>
      <c r="D22" s="74"/>
      <c r="E22" s="75"/>
      <c r="F22" s="75"/>
      <c r="G22" s="75"/>
      <c r="H22" s="75"/>
      <c r="I22" s="74"/>
      <c r="J22" s="74"/>
      <c r="K22" s="74"/>
      <c r="L22" s="74"/>
      <c r="M22" s="74"/>
      <c r="N22" s="74"/>
    </row>
    <row r="23" spans="2:14" x14ac:dyDescent="0.25">
      <c r="B23" s="85" t="s">
        <v>71</v>
      </c>
      <c r="C23" s="86"/>
      <c r="D23" s="87"/>
      <c r="E23" s="87"/>
      <c r="F23" s="87"/>
      <c r="G23" s="87"/>
      <c r="H23" s="87"/>
      <c r="I23" s="87"/>
      <c r="J23" s="87"/>
      <c r="K23" s="87"/>
      <c r="L23" s="87"/>
      <c r="M23" s="87"/>
      <c r="N23" s="88"/>
    </row>
    <row r="24" spans="2:14" x14ac:dyDescent="0.25">
      <c r="B24" s="89" t="s">
        <v>72</v>
      </c>
      <c r="C24" s="76"/>
      <c r="D24" s="76"/>
      <c r="E24" s="76"/>
      <c r="F24" s="76"/>
      <c r="G24" s="76"/>
      <c r="H24" s="76"/>
      <c r="I24" s="76"/>
      <c r="J24" s="76"/>
      <c r="K24" s="76"/>
      <c r="L24" s="66"/>
      <c r="M24" s="66"/>
      <c r="N24" s="90"/>
    </row>
    <row r="25" spans="2:14" ht="6" customHeight="1" thickBot="1" x14ac:dyDescent="0.3">
      <c r="B25" s="91"/>
      <c r="C25" s="92"/>
      <c r="D25" s="92"/>
      <c r="E25" s="92"/>
      <c r="F25" s="92"/>
      <c r="G25" s="92"/>
      <c r="H25" s="92"/>
      <c r="I25" s="92"/>
      <c r="J25" s="92"/>
      <c r="K25" s="92"/>
      <c r="L25" s="92"/>
      <c r="M25" s="92"/>
      <c r="N25" s="93"/>
    </row>
    <row r="26" spans="2:14" ht="3" customHeight="1" x14ac:dyDescent="0.25"/>
    <row r="27" spans="2:14" x14ac:dyDescent="0.25">
      <c r="B27" s="4" t="s">
        <v>74</v>
      </c>
    </row>
    <row r="28" spans="2:14" ht="15.75" thickBot="1" x14ac:dyDescent="0.3">
      <c r="B28" s="4" t="s">
        <v>75</v>
      </c>
      <c r="E28" s="151"/>
      <c r="F28" s="4" t="s">
        <v>76</v>
      </c>
    </row>
    <row r="29" spans="2:14" x14ac:dyDescent="0.25">
      <c r="B29" s="85" t="s">
        <v>71</v>
      </c>
      <c r="C29" s="86"/>
      <c r="D29" s="87"/>
      <c r="E29" s="87"/>
      <c r="F29" s="87"/>
      <c r="G29" s="87"/>
      <c r="H29" s="87"/>
      <c r="I29" s="87"/>
      <c r="J29" s="87"/>
      <c r="K29" s="87"/>
      <c r="L29" s="87"/>
      <c r="M29" s="87"/>
      <c r="N29" s="88"/>
    </row>
    <row r="30" spans="2:14" x14ac:dyDescent="0.25">
      <c r="B30" s="89" t="s">
        <v>185</v>
      </c>
      <c r="C30" s="76"/>
      <c r="D30" s="76"/>
      <c r="E30" s="76"/>
      <c r="F30" s="76"/>
      <c r="G30" s="76"/>
      <c r="H30" s="76"/>
      <c r="I30" s="76"/>
      <c r="J30" s="76"/>
      <c r="K30" s="76"/>
      <c r="L30" s="66"/>
      <c r="M30" s="66"/>
      <c r="N30" s="90"/>
    </row>
    <row r="31" spans="2:14" ht="5.25" customHeight="1" thickBot="1" x14ac:dyDescent="0.3">
      <c r="B31" s="91"/>
      <c r="C31" s="92"/>
      <c r="D31" s="92"/>
      <c r="E31" s="92"/>
      <c r="F31" s="92"/>
      <c r="G31" s="92"/>
      <c r="H31" s="92"/>
      <c r="I31" s="92"/>
      <c r="J31" s="92"/>
      <c r="K31" s="92"/>
      <c r="L31" s="92"/>
      <c r="M31" s="92"/>
      <c r="N31" s="93"/>
    </row>
    <row r="32" spans="2:14" ht="4.5" customHeight="1" x14ac:dyDescent="0.25"/>
    <row r="33" spans="2:14" ht="16.5" thickBot="1" x14ac:dyDescent="0.3">
      <c r="B33" s="72" t="s">
        <v>73</v>
      </c>
      <c r="C33" s="73"/>
      <c r="D33" s="73"/>
      <c r="E33" s="77"/>
    </row>
    <row r="34" spans="2:14" x14ac:dyDescent="0.25">
      <c r="B34" s="80" t="s">
        <v>77</v>
      </c>
      <c r="C34" s="55"/>
      <c r="D34" s="55"/>
      <c r="E34" s="55"/>
      <c r="F34" s="55"/>
      <c r="G34" s="152"/>
      <c r="H34" s="155" t="s">
        <v>82</v>
      </c>
      <c r="I34" s="55"/>
      <c r="J34" s="152"/>
      <c r="K34" s="155" t="s">
        <v>83</v>
      </c>
      <c r="L34" s="55"/>
      <c r="M34" s="55"/>
      <c r="N34" s="95"/>
    </row>
    <row r="35" spans="2:14" ht="5.0999999999999996" customHeight="1" x14ac:dyDescent="0.25">
      <c r="B35" s="83"/>
      <c r="C35" s="77"/>
      <c r="D35" s="77"/>
      <c r="E35" s="77"/>
      <c r="F35" s="77"/>
      <c r="G35" s="78"/>
      <c r="H35" s="79"/>
      <c r="I35" s="77"/>
      <c r="J35" s="78"/>
      <c r="K35" s="79"/>
      <c r="L35" s="77"/>
      <c r="M35" s="77"/>
      <c r="N35" s="84"/>
    </row>
    <row r="36" spans="2:14" x14ac:dyDescent="0.25">
      <c r="B36" s="81" t="s">
        <v>78</v>
      </c>
      <c r="G36" s="151"/>
      <c r="H36" s="4" t="s">
        <v>84</v>
      </c>
      <c r="K36" s="151"/>
      <c r="L36" s="4" t="s">
        <v>85</v>
      </c>
      <c r="N36" s="82"/>
    </row>
    <row r="37" spans="2:14" ht="5.0999999999999996" customHeight="1" x14ac:dyDescent="0.25">
      <c r="B37" s="83"/>
      <c r="C37" s="77"/>
      <c r="D37" s="77"/>
      <c r="E37" s="77"/>
      <c r="F37" s="77"/>
      <c r="G37" s="78"/>
      <c r="H37" s="79"/>
      <c r="I37" s="77"/>
      <c r="J37" s="78"/>
      <c r="K37" s="79"/>
      <c r="L37" s="77"/>
      <c r="M37" s="77"/>
      <c r="N37" s="84"/>
    </row>
    <row r="38" spans="2:14" x14ac:dyDescent="0.25">
      <c r="B38" s="81" t="s">
        <v>79</v>
      </c>
      <c r="G38" s="151"/>
      <c r="H38" s="4" t="s">
        <v>86</v>
      </c>
      <c r="N38" s="82"/>
    </row>
    <row r="39" spans="2:14" x14ac:dyDescent="0.25">
      <c r="B39" s="81"/>
      <c r="G39" s="151"/>
      <c r="H39" s="4" t="s">
        <v>87</v>
      </c>
      <c r="N39" s="82"/>
    </row>
    <row r="40" spans="2:14" ht="5.0999999999999996" customHeight="1" x14ac:dyDescent="0.25">
      <c r="B40" s="83"/>
      <c r="C40" s="77"/>
      <c r="D40" s="77"/>
      <c r="E40" s="77"/>
      <c r="F40" s="77"/>
      <c r="G40" s="78"/>
      <c r="H40" s="79"/>
      <c r="I40" s="77"/>
      <c r="J40" s="78"/>
      <c r="K40" s="79"/>
      <c r="L40" s="77"/>
      <c r="M40" s="77"/>
      <c r="N40" s="84"/>
    </row>
    <row r="41" spans="2:14" x14ac:dyDescent="0.25">
      <c r="B41" s="81" t="s">
        <v>80</v>
      </c>
      <c r="G41" s="151"/>
      <c r="H41" s="4" t="s">
        <v>88</v>
      </c>
      <c r="J41" s="17"/>
      <c r="N41" s="82"/>
    </row>
    <row r="42" spans="2:14" x14ac:dyDescent="0.25">
      <c r="B42" s="81"/>
      <c r="G42" s="151"/>
      <c r="H42" s="4" t="s">
        <v>89</v>
      </c>
      <c r="N42" s="82"/>
    </row>
    <row r="43" spans="2:14" x14ac:dyDescent="0.25">
      <c r="B43" s="81"/>
      <c r="G43" s="151"/>
      <c r="H43" s="4" t="s">
        <v>90</v>
      </c>
      <c r="N43" s="82"/>
    </row>
    <row r="44" spans="2:14" ht="15.75" thickBot="1" x14ac:dyDescent="0.3">
      <c r="B44" s="403" t="s">
        <v>91</v>
      </c>
      <c r="C44" s="404"/>
      <c r="D44" s="404"/>
      <c r="E44" s="404"/>
      <c r="F44" s="404"/>
      <c r="G44" s="404"/>
      <c r="H44" s="404"/>
      <c r="I44" s="404"/>
      <c r="J44" s="404"/>
      <c r="K44" s="404"/>
      <c r="L44" s="404"/>
      <c r="M44" s="404"/>
      <c r="N44" s="405"/>
    </row>
    <row r="45" spans="2:14" x14ac:dyDescent="0.25">
      <c r="B45" s="382" t="s">
        <v>410</v>
      </c>
      <c r="C45" s="383"/>
      <c r="D45" s="383"/>
      <c r="E45" s="383"/>
      <c r="F45" s="383"/>
      <c r="G45" s="383"/>
      <c r="H45" s="383"/>
      <c r="I45" s="383"/>
      <c r="J45" s="383"/>
      <c r="K45" s="383"/>
      <c r="L45" s="383"/>
      <c r="M45" s="383"/>
      <c r="N45" s="384"/>
    </row>
    <row r="46" spans="2:14" ht="11.25" customHeight="1" x14ac:dyDescent="0.25">
      <c r="B46" s="385"/>
      <c r="C46" s="386"/>
      <c r="D46" s="386"/>
      <c r="E46" s="386"/>
      <c r="F46" s="386"/>
      <c r="G46" s="386"/>
      <c r="H46" s="386"/>
      <c r="I46" s="386"/>
      <c r="J46" s="386"/>
      <c r="K46" s="386"/>
      <c r="L46" s="386"/>
      <c r="M46" s="386"/>
      <c r="N46" s="387"/>
    </row>
    <row r="47" spans="2:14" ht="11.25" hidden="1" customHeight="1" x14ac:dyDescent="0.25">
      <c r="B47" s="385"/>
      <c r="C47" s="386"/>
      <c r="D47" s="386"/>
      <c r="E47" s="386"/>
      <c r="F47" s="386"/>
      <c r="G47" s="386"/>
      <c r="H47" s="386"/>
      <c r="I47" s="386"/>
      <c r="J47" s="386"/>
      <c r="K47" s="386"/>
      <c r="L47" s="386"/>
      <c r="M47" s="386"/>
      <c r="N47" s="387"/>
    </row>
    <row r="48" spans="2:14" ht="6.75" hidden="1" customHeight="1" x14ac:dyDescent="0.25">
      <c r="B48" s="385"/>
      <c r="C48" s="386"/>
      <c r="D48" s="386"/>
      <c r="E48" s="386"/>
      <c r="F48" s="386"/>
      <c r="G48" s="386"/>
      <c r="H48" s="386"/>
      <c r="I48" s="386"/>
      <c r="J48" s="386"/>
      <c r="K48" s="386"/>
      <c r="L48" s="386"/>
      <c r="M48" s="386"/>
      <c r="N48" s="387"/>
    </row>
    <row r="49" spans="2:14" hidden="1" x14ac:dyDescent="0.25">
      <c r="B49" s="385"/>
      <c r="C49" s="386"/>
      <c r="D49" s="386"/>
      <c r="E49" s="386"/>
      <c r="F49" s="386"/>
      <c r="G49" s="386"/>
      <c r="H49" s="386"/>
      <c r="I49" s="386"/>
      <c r="J49" s="386"/>
      <c r="K49" s="386"/>
      <c r="L49" s="386"/>
      <c r="M49" s="386"/>
      <c r="N49" s="387"/>
    </row>
    <row r="50" spans="2:14" ht="1.5" customHeight="1" x14ac:dyDescent="0.25">
      <c r="B50" s="385"/>
      <c r="C50" s="386"/>
      <c r="D50" s="386"/>
      <c r="E50" s="386"/>
      <c r="F50" s="386"/>
      <c r="G50" s="386"/>
      <c r="H50" s="386"/>
      <c r="I50" s="386"/>
      <c r="J50" s="386"/>
      <c r="K50" s="386"/>
      <c r="L50" s="386"/>
      <c r="M50" s="386"/>
      <c r="N50" s="387"/>
    </row>
    <row r="51" spans="2:14" ht="1.5" customHeight="1" thickBot="1" x14ac:dyDescent="0.3">
      <c r="B51" s="388"/>
      <c r="C51" s="389"/>
      <c r="D51" s="389"/>
      <c r="E51" s="389"/>
      <c r="F51" s="389"/>
      <c r="G51" s="389"/>
      <c r="H51" s="389"/>
      <c r="I51" s="389"/>
      <c r="J51" s="389"/>
      <c r="K51" s="389"/>
      <c r="L51" s="389"/>
      <c r="M51" s="389"/>
      <c r="N51" s="390"/>
    </row>
    <row r="52" spans="2:14" ht="8.25" customHeight="1" x14ac:dyDescent="0.25"/>
    <row r="53" spans="2:14" ht="16.5" thickBot="1" x14ac:dyDescent="0.3">
      <c r="B53" s="72" t="s">
        <v>92</v>
      </c>
      <c r="C53" s="73"/>
      <c r="D53" s="73"/>
    </row>
    <row r="54" spans="2:14" x14ac:dyDescent="0.25">
      <c r="B54" s="80" t="s">
        <v>93</v>
      </c>
      <c r="C54" s="55"/>
      <c r="D54" s="55"/>
      <c r="E54" s="55"/>
      <c r="F54" s="152"/>
      <c r="G54" s="55" t="s">
        <v>94</v>
      </c>
      <c r="H54" s="55"/>
      <c r="I54" s="152"/>
      <c r="J54" s="55" t="s">
        <v>230</v>
      </c>
      <c r="K54" s="55"/>
      <c r="L54" s="55"/>
      <c r="M54" s="55"/>
      <c r="N54" s="95"/>
    </row>
    <row r="55" spans="2:14" ht="5.0999999999999996" customHeight="1" x14ac:dyDescent="0.25">
      <c r="B55" s="96"/>
      <c r="C55" s="23"/>
      <c r="D55" s="23"/>
      <c r="E55" s="23"/>
      <c r="F55" s="97"/>
      <c r="G55" s="23"/>
      <c r="H55" s="23"/>
      <c r="I55" s="97"/>
      <c r="J55" s="23"/>
      <c r="K55" s="23"/>
      <c r="L55" s="23"/>
      <c r="M55" s="23"/>
      <c r="N55" s="98"/>
    </row>
    <row r="56" spans="2:14" x14ac:dyDescent="0.25">
      <c r="B56" s="81" t="s">
        <v>96</v>
      </c>
      <c r="F56" s="151"/>
      <c r="G56" s="4" t="s">
        <v>97</v>
      </c>
      <c r="J56" s="151"/>
      <c r="K56" s="4" t="s">
        <v>98</v>
      </c>
      <c r="N56" s="82"/>
    </row>
    <row r="57" spans="2:14" ht="5.0999999999999996" customHeight="1" x14ac:dyDescent="0.25">
      <c r="B57" s="96"/>
      <c r="C57" s="23"/>
      <c r="D57" s="23"/>
      <c r="E57" s="23"/>
      <c r="F57" s="97"/>
      <c r="G57" s="23"/>
      <c r="H57" s="23"/>
      <c r="I57" s="97"/>
      <c r="J57" s="23"/>
      <c r="K57" s="23"/>
      <c r="L57" s="23"/>
      <c r="M57" s="23"/>
      <c r="N57" s="98"/>
    </row>
    <row r="58" spans="2:14" x14ac:dyDescent="0.25">
      <c r="B58" s="81" t="s">
        <v>99</v>
      </c>
      <c r="F58" s="151"/>
      <c r="G58" s="4" t="s">
        <v>100</v>
      </c>
      <c r="J58" s="151"/>
      <c r="K58" s="4" t="s">
        <v>101</v>
      </c>
      <c r="N58" s="82"/>
    </row>
    <row r="59" spans="2:14" ht="5.0999999999999996" customHeight="1" x14ac:dyDescent="0.25">
      <c r="B59" s="96"/>
      <c r="C59" s="23"/>
      <c r="D59" s="23"/>
      <c r="E59" s="23"/>
      <c r="F59" s="97"/>
      <c r="G59" s="23"/>
      <c r="H59" s="23"/>
      <c r="I59" s="97"/>
      <c r="J59" s="23"/>
      <c r="K59" s="23"/>
      <c r="L59" s="23"/>
      <c r="M59" s="23"/>
      <c r="N59" s="98"/>
    </row>
    <row r="60" spans="2:14" x14ac:dyDescent="0.25">
      <c r="B60" s="81" t="s">
        <v>102</v>
      </c>
      <c r="F60" s="151"/>
      <c r="G60" s="4" t="s">
        <v>104</v>
      </c>
      <c r="N60" s="82"/>
    </row>
    <row r="61" spans="2:14" x14ac:dyDescent="0.25">
      <c r="B61" s="81" t="s">
        <v>103</v>
      </c>
      <c r="F61" s="151"/>
      <c r="G61" s="4" t="s">
        <v>105</v>
      </c>
      <c r="N61" s="82"/>
    </row>
    <row r="62" spans="2:14" x14ac:dyDescent="0.25">
      <c r="B62" s="81"/>
      <c r="F62" s="151"/>
      <c r="G62" s="4" t="s">
        <v>106</v>
      </c>
      <c r="N62" s="82"/>
    </row>
    <row r="63" spans="2:14" ht="15.75" thickBot="1" x14ac:dyDescent="0.3">
      <c r="B63" s="403" t="s">
        <v>91</v>
      </c>
      <c r="C63" s="404"/>
      <c r="D63" s="404"/>
      <c r="E63" s="404"/>
      <c r="F63" s="404"/>
      <c r="G63" s="404"/>
      <c r="H63" s="404"/>
      <c r="I63" s="404"/>
      <c r="J63" s="404"/>
      <c r="K63" s="404"/>
      <c r="L63" s="404"/>
      <c r="M63" s="404"/>
      <c r="N63" s="405"/>
    </row>
    <row r="64" spans="2:14" x14ac:dyDescent="0.25">
      <c r="B64" s="382" t="s">
        <v>420</v>
      </c>
      <c r="C64" s="383"/>
      <c r="D64" s="383"/>
      <c r="E64" s="383"/>
      <c r="F64" s="383"/>
      <c r="G64" s="383"/>
      <c r="H64" s="383"/>
      <c r="I64" s="383"/>
      <c r="J64" s="383"/>
      <c r="K64" s="383"/>
      <c r="L64" s="383"/>
      <c r="M64" s="383"/>
      <c r="N64" s="384"/>
    </row>
    <row r="65" spans="2:14" x14ac:dyDescent="0.25">
      <c r="B65" s="385"/>
      <c r="C65" s="386"/>
      <c r="D65" s="386"/>
      <c r="E65" s="386"/>
      <c r="F65" s="386"/>
      <c r="G65" s="386"/>
      <c r="H65" s="386"/>
      <c r="I65" s="386"/>
      <c r="J65" s="386"/>
      <c r="K65" s="386"/>
      <c r="L65" s="386"/>
      <c r="M65" s="386"/>
      <c r="N65" s="387"/>
    </row>
    <row r="66" spans="2:14" x14ac:dyDescent="0.25">
      <c r="B66" s="385"/>
      <c r="C66" s="386"/>
      <c r="D66" s="386"/>
      <c r="E66" s="386"/>
      <c r="F66" s="386"/>
      <c r="G66" s="386"/>
      <c r="H66" s="386"/>
      <c r="I66" s="386"/>
      <c r="J66" s="386"/>
      <c r="K66" s="386"/>
      <c r="L66" s="386"/>
      <c r="M66" s="386"/>
      <c r="N66" s="387"/>
    </row>
    <row r="67" spans="2:14" x14ac:dyDescent="0.25">
      <c r="B67" s="385"/>
      <c r="C67" s="386"/>
      <c r="D67" s="386"/>
      <c r="E67" s="386"/>
      <c r="F67" s="386"/>
      <c r="G67" s="386"/>
      <c r="H67" s="386"/>
      <c r="I67" s="386"/>
      <c r="J67" s="386"/>
      <c r="K67" s="386"/>
      <c r="L67" s="386"/>
      <c r="M67" s="386"/>
      <c r="N67" s="387"/>
    </row>
    <row r="68" spans="2:14" ht="3" customHeight="1" x14ac:dyDescent="0.25">
      <c r="B68" s="385"/>
      <c r="C68" s="386"/>
      <c r="D68" s="386"/>
      <c r="E68" s="386"/>
      <c r="F68" s="386"/>
      <c r="G68" s="386"/>
      <c r="H68" s="386"/>
      <c r="I68" s="386"/>
      <c r="J68" s="386"/>
      <c r="K68" s="386"/>
      <c r="L68" s="386"/>
      <c r="M68" s="386"/>
      <c r="N68" s="387"/>
    </row>
    <row r="69" spans="2:14" ht="13.5" customHeight="1" x14ac:dyDescent="0.25">
      <c r="B69" s="385"/>
      <c r="C69" s="386"/>
      <c r="D69" s="386"/>
      <c r="E69" s="386"/>
      <c r="F69" s="386"/>
      <c r="G69" s="386"/>
      <c r="H69" s="386"/>
      <c r="I69" s="386"/>
      <c r="J69" s="386"/>
      <c r="K69" s="386"/>
      <c r="L69" s="386"/>
      <c r="M69" s="386"/>
      <c r="N69" s="387"/>
    </row>
    <row r="70" spans="2:14" hidden="1" x14ac:dyDescent="0.25">
      <c r="B70" s="385"/>
      <c r="C70" s="386"/>
      <c r="D70" s="386"/>
      <c r="E70" s="386"/>
      <c r="F70" s="386"/>
      <c r="G70" s="386"/>
      <c r="H70" s="386"/>
      <c r="I70" s="386"/>
      <c r="J70" s="386"/>
      <c r="K70" s="386"/>
      <c r="L70" s="386"/>
      <c r="M70" s="386"/>
      <c r="N70" s="387"/>
    </row>
    <row r="71" spans="2:14" ht="84.75" customHeight="1" thickBot="1" x14ac:dyDescent="0.3">
      <c r="B71" s="388"/>
      <c r="C71" s="389"/>
      <c r="D71" s="389"/>
      <c r="E71" s="389"/>
      <c r="F71" s="389"/>
      <c r="G71" s="389"/>
      <c r="H71" s="389"/>
      <c r="I71" s="389"/>
      <c r="J71" s="389"/>
      <c r="K71" s="389"/>
      <c r="L71" s="389"/>
      <c r="M71" s="389"/>
      <c r="N71" s="390"/>
    </row>
    <row r="72" spans="2:14" ht="5.25" customHeight="1" x14ac:dyDescent="0.25"/>
    <row r="73" spans="2:14" ht="16.5" thickBot="1" x14ac:dyDescent="0.3">
      <c r="B73" s="99" t="s">
        <v>107</v>
      </c>
      <c r="C73" s="100"/>
      <c r="D73" s="100"/>
      <c r="E73" s="23"/>
      <c r="F73" s="23"/>
      <c r="G73" s="23"/>
      <c r="H73" s="23"/>
    </row>
    <row r="74" spans="2:14" ht="15.75" thickBot="1" x14ac:dyDescent="0.3">
      <c r="B74" s="391" t="s">
        <v>91</v>
      </c>
      <c r="C74" s="392"/>
      <c r="D74" s="392"/>
      <c r="E74" s="392"/>
      <c r="F74" s="392"/>
      <c r="G74" s="392"/>
      <c r="H74" s="392"/>
      <c r="I74" s="392"/>
      <c r="J74" s="392"/>
      <c r="K74" s="392"/>
      <c r="L74" s="392"/>
      <c r="M74" s="392"/>
      <c r="N74" s="393"/>
    </row>
    <row r="75" spans="2:14" x14ac:dyDescent="0.25">
      <c r="B75" s="382" t="s">
        <v>401</v>
      </c>
      <c r="C75" s="383"/>
      <c r="D75" s="383"/>
      <c r="E75" s="383"/>
      <c r="F75" s="383"/>
      <c r="G75" s="383"/>
      <c r="H75" s="383"/>
      <c r="I75" s="383"/>
      <c r="J75" s="383"/>
      <c r="K75" s="383"/>
      <c r="L75" s="383"/>
      <c r="M75" s="383"/>
      <c r="N75" s="384"/>
    </row>
    <row r="76" spans="2:14" ht="4.5" customHeight="1" x14ac:dyDescent="0.25">
      <c r="B76" s="385"/>
      <c r="C76" s="386"/>
      <c r="D76" s="386"/>
      <c r="E76" s="386"/>
      <c r="F76" s="386"/>
      <c r="G76" s="386"/>
      <c r="H76" s="386"/>
      <c r="I76" s="386"/>
      <c r="J76" s="386"/>
      <c r="K76" s="386"/>
      <c r="L76" s="386"/>
      <c r="M76" s="386"/>
      <c r="N76" s="387"/>
    </row>
    <row r="77" spans="2:14" ht="0.75" customHeight="1" thickBot="1" x14ac:dyDescent="0.3">
      <c r="B77" s="388"/>
      <c r="C77" s="389"/>
      <c r="D77" s="389"/>
      <c r="E77" s="389"/>
      <c r="F77" s="389"/>
      <c r="G77" s="389"/>
      <c r="H77" s="389"/>
      <c r="I77" s="389"/>
      <c r="J77" s="389"/>
      <c r="K77" s="389"/>
      <c r="L77" s="389"/>
      <c r="M77" s="389"/>
      <c r="N77" s="390"/>
    </row>
    <row r="78" spans="2:14" ht="13.5" customHeight="1" x14ac:dyDescent="0.25">
      <c r="B78" s="233"/>
      <c r="C78" s="233"/>
      <c r="D78" s="233"/>
      <c r="E78" s="233"/>
      <c r="F78" s="233"/>
      <c r="G78" s="233"/>
      <c r="H78" s="233"/>
      <c r="I78" s="233"/>
      <c r="J78" s="233"/>
      <c r="K78" s="233"/>
      <c r="L78" s="233"/>
      <c r="M78" s="233"/>
      <c r="N78" s="233"/>
    </row>
    <row r="79" spans="2:14" ht="13.5" customHeight="1" x14ac:dyDescent="0.25">
      <c r="B79" s="240"/>
      <c r="C79" s="240"/>
      <c r="D79" s="240"/>
      <c r="E79" s="240"/>
      <c r="F79" s="240"/>
      <c r="G79" s="240"/>
      <c r="H79" s="240"/>
      <c r="I79" s="240"/>
      <c r="J79" s="240"/>
      <c r="K79" s="240"/>
      <c r="L79" s="240"/>
      <c r="M79" s="240"/>
      <c r="N79" s="240"/>
    </row>
    <row r="80" spans="2:14" ht="13.5" customHeight="1" x14ac:dyDescent="0.25">
      <c r="B80" s="234"/>
      <c r="C80" s="234"/>
      <c r="D80" s="234"/>
      <c r="E80" s="234"/>
      <c r="F80" s="234"/>
      <c r="G80" s="234"/>
      <c r="H80" s="234"/>
      <c r="I80" s="234"/>
      <c r="J80" s="234"/>
      <c r="K80" s="234"/>
      <c r="L80" s="234"/>
      <c r="M80" s="234"/>
      <c r="N80" s="234"/>
    </row>
    <row r="81" spans="1:14" ht="13.5" customHeight="1" x14ac:dyDescent="0.25">
      <c r="B81" s="240"/>
      <c r="C81" s="240"/>
      <c r="D81" s="240"/>
      <c r="E81" s="240"/>
      <c r="F81" s="240"/>
      <c r="G81" s="240"/>
      <c r="H81" s="240"/>
      <c r="I81" s="240"/>
      <c r="J81" s="240"/>
      <c r="K81" s="240"/>
      <c r="L81" s="240"/>
      <c r="M81" s="240"/>
      <c r="N81" s="240"/>
    </row>
    <row r="82" spans="1:14" ht="13.5" customHeight="1" x14ac:dyDescent="0.25">
      <c r="B82" s="234"/>
      <c r="C82" s="234"/>
      <c r="D82" s="234"/>
      <c r="E82" s="234"/>
      <c r="F82" s="234"/>
      <c r="G82" s="234"/>
      <c r="H82" s="234"/>
      <c r="I82" s="234"/>
      <c r="J82" s="234"/>
      <c r="K82" s="234"/>
      <c r="L82" s="234"/>
      <c r="M82" s="234"/>
      <c r="N82" s="234"/>
    </row>
    <row r="83" spans="1:14" ht="6" customHeight="1" x14ac:dyDescent="0.25"/>
    <row r="84" spans="1:14" x14ac:dyDescent="0.25">
      <c r="A84" s="32"/>
      <c r="B84" s="394" t="s">
        <v>42</v>
      </c>
      <c r="C84" s="395"/>
      <c r="D84" s="395"/>
      <c r="E84" s="395"/>
      <c r="F84" s="395"/>
      <c r="G84" s="395"/>
      <c r="H84" s="395"/>
      <c r="I84" s="395"/>
      <c r="J84" s="395"/>
      <c r="K84" s="395"/>
      <c r="L84" s="395"/>
      <c r="M84" s="395"/>
      <c r="N84" s="396"/>
    </row>
    <row r="85" spans="1:14" x14ac:dyDescent="0.25">
      <c r="A85" s="32"/>
      <c r="B85" s="413" t="s">
        <v>22</v>
      </c>
      <c r="C85" s="414"/>
      <c r="D85" s="415"/>
      <c r="E85" s="416" t="s">
        <v>21</v>
      </c>
      <c r="F85" s="417"/>
      <c r="G85" s="51" t="s">
        <v>35</v>
      </c>
      <c r="H85" s="416" t="s">
        <v>54</v>
      </c>
      <c r="I85" s="418"/>
      <c r="J85" s="418"/>
      <c r="K85" s="417"/>
      <c r="L85" s="418" t="s">
        <v>18</v>
      </c>
      <c r="M85" s="418"/>
      <c r="N85" s="417"/>
    </row>
    <row r="86" spans="1:14" ht="15.75" x14ac:dyDescent="0.25">
      <c r="B86" s="419" t="s">
        <v>402</v>
      </c>
      <c r="C86" s="420"/>
      <c r="D86" s="421"/>
      <c r="E86" s="422" t="s">
        <v>225</v>
      </c>
      <c r="F86" s="422"/>
      <c r="G86" s="210" t="s">
        <v>215</v>
      </c>
      <c r="H86" s="423">
        <v>1800000</v>
      </c>
      <c r="I86" s="424"/>
      <c r="J86" s="424"/>
      <c r="K86" s="425"/>
      <c r="L86" s="424">
        <v>202200</v>
      </c>
      <c r="M86" s="424"/>
      <c r="N86" s="425"/>
    </row>
    <row r="87" spans="1:14" ht="15.75" x14ac:dyDescent="0.25">
      <c r="B87" s="559" t="s">
        <v>403</v>
      </c>
      <c r="C87" s="560"/>
      <c r="D87" s="561"/>
      <c r="E87" s="422" t="s">
        <v>286</v>
      </c>
      <c r="F87" s="422"/>
      <c r="G87" s="50" t="s">
        <v>215</v>
      </c>
      <c r="H87" s="562">
        <v>375325</v>
      </c>
      <c r="I87" s="563"/>
      <c r="J87" s="563"/>
      <c r="K87" s="564"/>
      <c r="L87" s="563">
        <v>33800</v>
      </c>
      <c r="M87" s="563"/>
      <c r="N87" s="564"/>
    </row>
    <row r="88" spans="1:14" ht="15.75" x14ac:dyDescent="0.25">
      <c r="B88" s="559" t="s">
        <v>404</v>
      </c>
      <c r="C88" s="560"/>
      <c r="D88" s="561"/>
      <c r="E88" s="422" t="s">
        <v>225</v>
      </c>
      <c r="F88" s="422"/>
      <c r="G88" s="50" t="s">
        <v>215</v>
      </c>
      <c r="H88" s="562">
        <v>331572</v>
      </c>
      <c r="I88" s="563"/>
      <c r="J88" s="563"/>
      <c r="K88" s="564"/>
      <c r="L88" s="563">
        <v>63300</v>
      </c>
      <c r="M88" s="563"/>
      <c r="N88" s="564"/>
    </row>
    <row r="89" spans="1:14" ht="15.75" x14ac:dyDescent="0.25">
      <c r="B89" s="559" t="s">
        <v>403</v>
      </c>
      <c r="C89" s="560"/>
      <c r="D89" s="561"/>
      <c r="E89" s="422" t="s">
        <v>286</v>
      </c>
      <c r="F89" s="422"/>
      <c r="G89" s="50" t="s">
        <v>215</v>
      </c>
      <c r="H89" s="562">
        <v>27299</v>
      </c>
      <c r="I89" s="563"/>
      <c r="J89" s="563"/>
      <c r="K89" s="564"/>
      <c r="L89" s="563">
        <v>2800</v>
      </c>
      <c r="M89" s="563"/>
      <c r="N89" s="564"/>
    </row>
    <row r="90" spans="1:14" ht="15.75" x14ac:dyDescent="0.25">
      <c r="B90" s="559" t="s">
        <v>403</v>
      </c>
      <c r="C90" s="560"/>
      <c r="D90" s="561"/>
      <c r="E90" s="422" t="s">
        <v>225</v>
      </c>
      <c r="F90" s="422"/>
      <c r="G90" s="50" t="s">
        <v>215</v>
      </c>
      <c r="H90" s="562">
        <v>869976</v>
      </c>
      <c r="I90" s="563"/>
      <c r="J90" s="563"/>
      <c r="K90" s="564"/>
      <c r="L90" s="563">
        <v>402700</v>
      </c>
      <c r="M90" s="563"/>
      <c r="N90" s="564"/>
    </row>
    <row r="91" spans="1:14" ht="15.75" x14ac:dyDescent="0.25">
      <c r="B91" s="559" t="s">
        <v>404</v>
      </c>
      <c r="C91" s="560"/>
      <c r="D91" s="561"/>
      <c r="E91" s="422" t="s">
        <v>225</v>
      </c>
      <c r="F91" s="422"/>
      <c r="G91" s="50" t="s">
        <v>215</v>
      </c>
      <c r="H91" s="562">
        <v>327490</v>
      </c>
      <c r="I91" s="563"/>
      <c r="J91" s="563"/>
      <c r="K91" s="564"/>
      <c r="L91" s="563">
        <v>181900</v>
      </c>
      <c r="M91" s="563"/>
      <c r="N91" s="564"/>
    </row>
    <row r="92" spans="1:14" ht="15.75" x14ac:dyDescent="0.25">
      <c r="B92" s="559" t="s">
        <v>405</v>
      </c>
      <c r="C92" s="560"/>
      <c r="D92" s="561"/>
      <c r="E92" s="422" t="s">
        <v>214</v>
      </c>
      <c r="F92" s="422"/>
      <c r="G92" s="50" t="s">
        <v>215</v>
      </c>
      <c r="H92" s="562">
        <v>11549</v>
      </c>
      <c r="I92" s="563"/>
      <c r="J92" s="563"/>
      <c r="K92" s="564"/>
      <c r="L92" s="563">
        <v>11800</v>
      </c>
      <c r="M92" s="563"/>
      <c r="N92" s="564"/>
    </row>
    <row r="93" spans="1:14" ht="15.75" x14ac:dyDescent="0.25">
      <c r="B93" s="559" t="s">
        <v>406</v>
      </c>
      <c r="C93" s="560"/>
      <c r="D93" s="561"/>
      <c r="E93" s="422" t="s">
        <v>225</v>
      </c>
      <c r="F93" s="422"/>
      <c r="G93" s="50" t="s">
        <v>215</v>
      </c>
      <c r="H93" s="562">
        <v>110395160</v>
      </c>
      <c r="I93" s="563"/>
      <c r="J93" s="563"/>
      <c r="K93" s="564"/>
      <c r="L93" s="563">
        <v>1104200</v>
      </c>
      <c r="M93" s="563"/>
      <c r="N93" s="564"/>
    </row>
    <row r="94" spans="1:14" ht="15.75" x14ac:dyDescent="0.25">
      <c r="B94" s="559" t="s">
        <v>405</v>
      </c>
      <c r="C94" s="560"/>
      <c r="D94" s="561"/>
      <c r="E94" s="422" t="s">
        <v>214</v>
      </c>
      <c r="F94" s="422"/>
      <c r="G94" s="50" t="s">
        <v>215</v>
      </c>
      <c r="H94" s="562">
        <v>641387</v>
      </c>
      <c r="I94" s="563"/>
      <c r="J94" s="563"/>
      <c r="K94" s="564"/>
      <c r="L94" s="563">
        <v>271200</v>
      </c>
      <c r="M94" s="563"/>
      <c r="N94" s="564"/>
    </row>
    <row r="95" spans="1:14" ht="15.75" x14ac:dyDescent="0.25">
      <c r="B95" s="559" t="s">
        <v>409</v>
      </c>
      <c r="C95" s="560"/>
      <c r="D95" s="561"/>
      <c r="E95" s="422" t="s">
        <v>225</v>
      </c>
      <c r="F95" s="422"/>
      <c r="G95" s="50" t="s">
        <v>215</v>
      </c>
      <c r="H95" s="562">
        <v>9664340</v>
      </c>
      <c r="I95" s="563"/>
      <c r="J95" s="563"/>
      <c r="K95" s="564"/>
      <c r="L95" s="563">
        <v>1294200</v>
      </c>
      <c r="M95" s="563"/>
      <c r="N95" s="564"/>
    </row>
    <row r="96" spans="1:14" ht="15.75" x14ac:dyDescent="0.25">
      <c r="B96" s="559" t="s">
        <v>405</v>
      </c>
      <c r="C96" s="560"/>
      <c r="D96" s="561"/>
      <c r="E96" s="422" t="s">
        <v>225</v>
      </c>
      <c r="F96" s="422"/>
      <c r="G96" s="50" t="s">
        <v>215</v>
      </c>
      <c r="H96" s="562">
        <v>2135091</v>
      </c>
      <c r="I96" s="563"/>
      <c r="J96" s="563"/>
      <c r="K96" s="564"/>
      <c r="L96" s="563">
        <v>310500</v>
      </c>
      <c r="M96" s="563"/>
      <c r="N96" s="564"/>
    </row>
    <row r="97" spans="2:15" ht="15.75" x14ac:dyDescent="0.25">
      <c r="B97" s="559" t="s">
        <v>407</v>
      </c>
      <c r="C97" s="560"/>
      <c r="D97" s="561"/>
      <c r="E97" s="422" t="s">
        <v>225</v>
      </c>
      <c r="F97" s="422"/>
      <c r="G97" s="50" t="s">
        <v>215</v>
      </c>
      <c r="H97" s="562">
        <v>79498469</v>
      </c>
      <c r="I97" s="563"/>
      <c r="J97" s="563"/>
      <c r="K97" s="564"/>
      <c r="L97" s="563">
        <v>2085800</v>
      </c>
      <c r="M97" s="563"/>
      <c r="N97" s="564"/>
    </row>
    <row r="98" spans="2:15" ht="15.75" x14ac:dyDescent="0.25">
      <c r="B98" s="559" t="s">
        <v>405</v>
      </c>
      <c r="C98" s="560"/>
      <c r="D98" s="561"/>
      <c r="E98" s="422" t="s">
        <v>225</v>
      </c>
      <c r="F98" s="422"/>
      <c r="G98" s="50" t="s">
        <v>215</v>
      </c>
      <c r="H98" s="562">
        <v>2711753</v>
      </c>
      <c r="I98" s="563"/>
      <c r="J98" s="563"/>
      <c r="K98" s="564"/>
      <c r="L98" s="563">
        <v>703500</v>
      </c>
      <c r="M98" s="563"/>
      <c r="N98" s="564"/>
    </row>
    <row r="99" spans="2:15" ht="15.75" x14ac:dyDescent="0.25">
      <c r="B99" s="559" t="s">
        <v>408</v>
      </c>
      <c r="C99" s="560"/>
      <c r="D99" s="561"/>
      <c r="E99" s="422" t="s">
        <v>225</v>
      </c>
      <c r="F99" s="422"/>
      <c r="G99" s="50" t="s">
        <v>215</v>
      </c>
      <c r="H99" s="562">
        <v>139141</v>
      </c>
      <c r="I99" s="563"/>
      <c r="J99" s="563"/>
      <c r="K99" s="564"/>
      <c r="L99" s="563">
        <v>38400</v>
      </c>
      <c r="M99" s="563"/>
      <c r="N99" s="564"/>
    </row>
    <row r="100" spans="2:15" ht="15.75" x14ac:dyDescent="0.25">
      <c r="B100" s="559" t="s">
        <v>232</v>
      </c>
      <c r="C100" s="560"/>
      <c r="D100" s="561"/>
      <c r="E100" s="422" t="s">
        <v>225</v>
      </c>
      <c r="F100" s="422"/>
      <c r="G100" s="50" t="s">
        <v>215</v>
      </c>
      <c r="H100" s="562">
        <v>19467</v>
      </c>
      <c r="I100" s="563"/>
      <c r="J100" s="563"/>
      <c r="K100" s="564"/>
      <c r="L100" s="563">
        <v>22200</v>
      </c>
      <c r="M100" s="563"/>
      <c r="N100" s="564"/>
    </row>
    <row r="101" spans="2:15" ht="15.75" x14ac:dyDescent="0.25">
      <c r="B101" s="559" t="s">
        <v>232</v>
      </c>
      <c r="C101" s="560"/>
      <c r="D101" s="561"/>
      <c r="E101" s="422" t="s">
        <v>225</v>
      </c>
      <c r="F101" s="422"/>
      <c r="G101" s="50" t="s">
        <v>215</v>
      </c>
      <c r="H101" s="562">
        <v>74249</v>
      </c>
      <c r="I101" s="563"/>
      <c r="J101" s="563"/>
      <c r="K101" s="564"/>
      <c r="L101" s="563">
        <v>42800</v>
      </c>
      <c r="M101" s="563"/>
      <c r="N101" s="564"/>
    </row>
    <row r="102" spans="2:15" x14ac:dyDescent="0.25">
      <c r="B102" s="495" t="s">
        <v>20</v>
      </c>
      <c r="C102" s="495"/>
      <c r="D102" s="495"/>
      <c r="E102" s="495"/>
      <c r="F102" s="495"/>
      <c r="G102" s="496"/>
      <c r="H102" s="497">
        <f>SUM(H86:K101)</f>
        <v>209022268</v>
      </c>
      <c r="I102" s="498"/>
      <c r="J102" s="498"/>
      <c r="K102" s="499"/>
      <c r="L102" s="497">
        <f>SUM(L86:N101)</f>
        <v>6771300</v>
      </c>
      <c r="M102" s="498"/>
      <c r="N102" s="499"/>
    </row>
    <row r="103" spans="2:15" ht="7.5" customHeight="1" x14ac:dyDescent="0.25"/>
    <row r="104" spans="2:15" x14ac:dyDescent="0.25">
      <c r="B104" s="9" t="s">
        <v>41</v>
      </c>
      <c r="F104" s="5"/>
      <c r="G104" s="1"/>
      <c r="H104" s="1"/>
      <c r="I104" s="1"/>
      <c r="J104" s="1"/>
      <c r="K104" s="493"/>
      <c r="L104" s="493"/>
      <c r="M104" s="493"/>
      <c r="N104" s="493"/>
      <c r="O104" s="1"/>
    </row>
    <row r="105" spans="2:15" x14ac:dyDescent="0.25">
      <c r="B105" s="35" t="s">
        <v>392</v>
      </c>
      <c r="C105" s="4" t="s">
        <v>417</v>
      </c>
      <c r="D105" s="46"/>
      <c r="E105" s="5"/>
      <c r="F105" s="5"/>
      <c r="G105" s="1"/>
      <c r="H105" s="1"/>
      <c r="I105" s="1"/>
      <c r="J105" s="1"/>
      <c r="K105" s="493">
        <v>11446145</v>
      </c>
      <c r="L105" s="493"/>
      <c r="M105" s="493"/>
      <c r="N105" s="493"/>
      <c r="O105" s="1"/>
    </row>
    <row r="106" spans="2:15" ht="15" customHeight="1" x14ac:dyDescent="0.25">
      <c r="B106" s="4" t="s">
        <v>3</v>
      </c>
      <c r="F106" s="7"/>
      <c r="K106" s="501">
        <v>100</v>
      </c>
      <c r="L106" s="501"/>
      <c r="M106" s="501"/>
      <c r="N106" s="232" t="s">
        <v>2</v>
      </c>
      <c r="O106" s="1"/>
    </row>
    <row r="107" spans="2:15" x14ac:dyDescent="0.25">
      <c r="B107" s="43" t="s">
        <v>16</v>
      </c>
      <c r="F107" s="5"/>
      <c r="G107" s="1"/>
      <c r="H107" s="1"/>
      <c r="I107" s="1"/>
      <c r="J107" s="1"/>
      <c r="K107" s="576">
        <f>K105*0%</f>
        <v>0</v>
      </c>
      <c r="L107" s="493"/>
      <c r="M107" s="493"/>
      <c r="N107" s="493"/>
      <c r="O107" s="1"/>
    </row>
    <row r="108" spans="2:15" ht="15" customHeight="1" x14ac:dyDescent="0.25">
      <c r="B108" s="9" t="s">
        <v>288</v>
      </c>
      <c r="K108" s="500">
        <f>K105*K106/100</f>
        <v>11446145</v>
      </c>
      <c r="L108" s="500"/>
      <c r="M108" s="500"/>
      <c r="N108" s="500"/>
    </row>
    <row r="109" spans="2:15" ht="3.95" customHeight="1" x14ac:dyDescent="0.25">
      <c r="B109" s="208"/>
      <c r="C109" s="23"/>
      <c r="D109" s="23"/>
      <c r="E109" s="23"/>
      <c r="F109" s="23"/>
      <c r="G109" s="23"/>
      <c r="H109" s="23"/>
      <c r="I109" s="23"/>
      <c r="J109" s="23"/>
      <c r="K109" s="209"/>
      <c r="L109" s="209"/>
      <c r="M109" s="209"/>
      <c r="N109" s="209"/>
    </row>
    <row r="110" spans="2:15" ht="15" customHeight="1" x14ac:dyDescent="0.25">
      <c r="B110" s="35" t="s">
        <v>411</v>
      </c>
      <c r="D110" s="46"/>
      <c r="E110" s="5"/>
      <c r="F110" s="5"/>
      <c r="G110" s="1" t="s">
        <v>419</v>
      </c>
      <c r="H110" s="1"/>
      <c r="I110" s="1"/>
      <c r="J110" s="1"/>
      <c r="K110" s="493">
        <v>37500000</v>
      </c>
      <c r="L110" s="493"/>
      <c r="M110" s="493"/>
      <c r="N110" s="493"/>
    </row>
    <row r="111" spans="2:15" ht="15" customHeight="1" x14ac:dyDescent="0.25">
      <c r="B111" s="4" t="s">
        <v>3</v>
      </c>
      <c r="F111" s="7"/>
      <c r="K111" s="501">
        <v>30</v>
      </c>
      <c r="L111" s="501"/>
      <c r="M111" s="501"/>
      <c r="N111" s="235" t="s">
        <v>2</v>
      </c>
    </row>
    <row r="112" spans="2:15" ht="15" customHeight="1" x14ac:dyDescent="0.25">
      <c r="B112" s="43" t="s">
        <v>16</v>
      </c>
      <c r="F112" s="5"/>
      <c r="G112" s="1"/>
      <c r="H112" s="1"/>
      <c r="I112" s="1"/>
      <c r="J112" s="1"/>
      <c r="K112" s="494">
        <f>K110*70%</f>
        <v>26250000</v>
      </c>
      <c r="L112" s="494"/>
      <c r="M112" s="494"/>
      <c r="N112" s="494"/>
    </row>
    <row r="113" spans="2:14" ht="15" customHeight="1" x14ac:dyDescent="0.25">
      <c r="B113" s="9" t="s">
        <v>287</v>
      </c>
      <c r="K113" s="500">
        <f>K110*K111/100</f>
        <v>11250000</v>
      </c>
      <c r="L113" s="500"/>
      <c r="M113" s="500"/>
      <c r="N113" s="500"/>
    </row>
    <row r="114" spans="2:14" ht="3.95" customHeight="1" x14ac:dyDescent="0.25">
      <c r="B114" s="208"/>
      <c r="C114" s="23"/>
      <c r="D114" s="23"/>
      <c r="E114" s="23"/>
      <c r="F114" s="23"/>
      <c r="G114" s="23"/>
      <c r="H114" s="23"/>
      <c r="I114" s="23"/>
      <c r="J114" s="23"/>
      <c r="K114" s="209"/>
      <c r="L114" s="209"/>
      <c r="M114" s="209"/>
      <c r="N114" s="209"/>
    </row>
    <row r="115" spans="2:14" ht="15.75" customHeight="1" x14ac:dyDescent="0.25">
      <c r="B115" s="35" t="s">
        <v>414</v>
      </c>
      <c r="D115" s="46"/>
      <c r="E115" s="5"/>
      <c r="F115" s="5" t="s">
        <v>415</v>
      </c>
      <c r="G115" s="1"/>
      <c r="H115" s="1"/>
      <c r="I115" s="1" t="s">
        <v>416</v>
      </c>
      <c r="J115" s="1"/>
      <c r="K115" s="493">
        <v>3146000</v>
      </c>
      <c r="L115" s="493"/>
      <c r="M115" s="493"/>
      <c r="N115" s="493"/>
    </row>
    <row r="116" spans="2:14" ht="15.75" customHeight="1" x14ac:dyDescent="0.25">
      <c r="B116" s="35" t="s">
        <v>413</v>
      </c>
      <c r="D116" s="46"/>
      <c r="E116" s="5"/>
      <c r="F116" s="5"/>
      <c r="G116" s="1"/>
      <c r="H116" s="1"/>
      <c r="I116" s="1" t="s">
        <v>418</v>
      </c>
      <c r="J116" s="1"/>
      <c r="K116" s="236"/>
      <c r="L116" s="236"/>
      <c r="M116" s="236"/>
      <c r="N116" s="236"/>
    </row>
    <row r="117" spans="2:14" ht="15.75" customHeight="1" x14ac:dyDescent="0.25">
      <c r="B117" s="4" t="s">
        <v>3</v>
      </c>
      <c r="F117" s="7"/>
      <c r="K117" s="501">
        <v>40</v>
      </c>
      <c r="L117" s="501"/>
      <c r="M117" s="501"/>
      <c r="N117" s="236" t="s">
        <v>2</v>
      </c>
    </row>
    <row r="118" spans="2:14" ht="15.75" customHeight="1" x14ac:dyDescent="0.25">
      <c r="B118" s="43" t="s">
        <v>16</v>
      </c>
      <c r="F118" s="5"/>
      <c r="G118" s="1"/>
      <c r="H118" s="1"/>
      <c r="I118" s="1"/>
      <c r="J118" s="1"/>
      <c r="K118" s="494">
        <f>K115*60%</f>
        <v>1887600</v>
      </c>
      <c r="L118" s="494"/>
      <c r="M118" s="494"/>
      <c r="N118" s="494"/>
    </row>
    <row r="119" spans="2:14" ht="15.75" customHeight="1" x14ac:dyDescent="0.25">
      <c r="B119" s="9" t="s">
        <v>412</v>
      </c>
      <c r="K119" s="500">
        <f>K115*K117/100</f>
        <v>1258400</v>
      </c>
      <c r="L119" s="500"/>
      <c r="M119" s="500"/>
      <c r="N119" s="500"/>
    </row>
    <row r="120" spans="2:14" ht="3.95" customHeight="1" x14ac:dyDescent="0.25">
      <c r="B120" s="208"/>
      <c r="C120" s="23"/>
      <c r="D120" s="23"/>
      <c r="E120" s="23"/>
      <c r="F120" s="23"/>
      <c r="G120" s="23"/>
      <c r="H120" s="23"/>
      <c r="I120" s="23"/>
      <c r="J120" s="23"/>
      <c r="K120" s="209"/>
      <c r="L120" s="209"/>
      <c r="M120" s="209"/>
      <c r="N120" s="209"/>
    </row>
    <row r="121" spans="2:14" ht="13.5" customHeight="1" x14ac:dyDescent="0.25">
      <c r="B121" s="9" t="s">
        <v>43</v>
      </c>
      <c r="K121" s="492">
        <f>K108+K113+K119</f>
        <v>23954545</v>
      </c>
      <c r="L121" s="492"/>
      <c r="M121" s="492"/>
      <c r="N121" s="492"/>
    </row>
    <row r="122" spans="2:14" ht="3" customHeight="1" x14ac:dyDescent="0.25">
      <c r="B122" s="9"/>
      <c r="K122" s="232"/>
      <c r="L122" s="232"/>
      <c r="M122" s="232"/>
      <c r="N122" s="232"/>
    </row>
    <row r="123" spans="2:14" ht="13.5" customHeight="1" x14ac:dyDescent="0.25">
      <c r="B123" s="9" t="s">
        <v>36</v>
      </c>
      <c r="K123" s="232"/>
      <c r="L123" s="232"/>
      <c r="M123" s="232"/>
      <c r="N123" s="232"/>
    </row>
    <row r="124" spans="2:14" x14ac:dyDescent="0.25">
      <c r="B124" s="8" t="s">
        <v>310</v>
      </c>
      <c r="C124" s="8"/>
      <c r="D124" s="8"/>
      <c r="E124" s="8"/>
      <c r="K124" s="493">
        <v>1000000</v>
      </c>
      <c r="L124" s="493"/>
      <c r="M124" s="493"/>
      <c r="N124" s="493"/>
    </row>
    <row r="125" spans="2:14" ht="3.75" customHeight="1" x14ac:dyDescent="0.25">
      <c r="C125" s="8"/>
      <c r="D125" s="8"/>
      <c r="E125" s="8"/>
      <c r="K125" s="493"/>
      <c r="L125" s="493"/>
      <c r="M125" s="493"/>
      <c r="N125" s="493"/>
    </row>
    <row r="126" spans="2:14" ht="5.0999999999999996" customHeight="1" x14ac:dyDescent="0.25">
      <c r="B126" s="48"/>
      <c r="C126" s="49"/>
      <c r="D126" s="49"/>
      <c r="E126" s="49"/>
      <c r="F126" s="48"/>
      <c r="G126" s="48"/>
      <c r="H126" s="48"/>
      <c r="I126" s="48"/>
      <c r="J126" s="48"/>
      <c r="K126" s="44"/>
      <c r="L126" s="44"/>
      <c r="M126" s="44"/>
      <c r="N126" s="44"/>
    </row>
    <row r="127" spans="2:14" ht="15.75" x14ac:dyDescent="0.25">
      <c r="B127" s="9" t="s">
        <v>40</v>
      </c>
      <c r="C127" s="26"/>
      <c r="D127" s="26"/>
      <c r="E127" s="26"/>
      <c r="F127" s="5"/>
      <c r="K127" s="502">
        <f>K124+K125</f>
        <v>1000000</v>
      </c>
      <c r="L127" s="502"/>
      <c r="M127" s="502"/>
      <c r="N127" s="502"/>
    </row>
    <row r="128" spans="2:14" ht="2.25" customHeight="1" x14ac:dyDescent="0.25">
      <c r="B128" s="9"/>
      <c r="C128" s="26"/>
      <c r="D128" s="26"/>
      <c r="E128" s="26"/>
      <c r="F128" s="5"/>
      <c r="K128" s="45"/>
      <c r="L128" s="45"/>
      <c r="M128" s="45"/>
      <c r="N128" s="45"/>
    </row>
    <row r="129" spans="2:14" x14ac:dyDescent="0.25">
      <c r="B129" s="4" t="s">
        <v>4</v>
      </c>
      <c r="C129" s="8"/>
      <c r="D129" s="8"/>
      <c r="E129" s="8"/>
      <c r="K129" s="493">
        <v>4000000</v>
      </c>
      <c r="L129" s="493"/>
      <c r="M129" s="493"/>
      <c r="N129" s="493"/>
    </row>
    <row r="130" spans="2:14" ht="3.95" customHeight="1" x14ac:dyDescent="0.25">
      <c r="B130" s="48"/>
      <c r="C130" s="49"/>
      <c r="D130" s="49"/>
      <c r="E130" s="49"/>
      <c r="F130" s="48"/>
      <c r="G130" s="48"/>
      <c r="H130" s="48"/>
      <c r="I130" s="48"/>
      <c r="J130" s="48"/>
      <c r="K130" s="44"/>
      <c r="L130" s="44"/>
      <c r="M130" s="44"/>
      <c r="N130" s="44"/>
    </row>
    <row r="131" spans="2:14" x14ac:dyDescent="0.25">
      <c r="B131" s="52" t="s">
        <v>23</v>
      </c>
      <c r="C131" s="53"/>
      <c r="D131" s="53"/>
      <c r="E131" s="53"/>
      <c r="F131" s="53"/>
      <c r="G131" s="53"/>
      <c r="H131" s="53"/>
      <c r="I131" s="53"/>
      <c r="J131" s="53"/>
      <c r="K131" s="505">
        <f>K121-K127-K129</f>
        <v>18954545</v>
      </c>
      <c r="L131" s="505"/>
      <c r="M131" s="505"/>
      <c r="N131" s="506"/>
    </row>
    <row r="132" spans="2:14" ht="3.75" customHeight="1" x14ac:dyDescent="0.25">
      <c r="B132" s="8"/>
      <c r="C132" s="8"/>
      <c r="D132" s="8"/>
      <c r="E132" s="8"/>
      <c r="J132" s="27"/>
      <c r="K132" s="232"/>
      <c r="L132" s="232"/>
      <c r="M132" s="232"/>
      <c r="N132" s="232"/>
    </row>
    <row r="133" spans="2:14" customFormat="1" x14ac:dyDescent="0.25">
      <c r="B133" s="507" t="s">
        <v>37</v>
      </c>
      <c r="C133" s="508"/>
      <c r="D133" s="508"/>
      <c r="E133" s="508"/>
      <c r="F133" s="508"/>
      <c r="G133" s="508"/>
      <c r="H133" s="508"/>
      <c r="I133" s="508"/>
      <c r="J133" s="508"/>
      <c r="K133" s="508"/>
      <c r="L133" s="508"/>
      <c r="M133" s="508"/>
      <c r="N133" s="509"/>
    </row>
    <row r="134" spans="2:14" customFormat="1" x14ac:dyDescent="0.25">
      <c r="B134" s="31"/>
      <c r="C134" s="46" t="s">
        <v>38</v>
      </c>
      <c r="D134" s="4"/>
      <c r="E134" s="4"/>
      <c r="F134" s="4"/>
      <c r="G134" s="4"/>
      <c r="H134" s="4"/>
      <c r="I134" s="4"/>
      <c r="J134" s="4"/>
      <c r="K134" s="1"/>
      <c r="L134" s="1"/>
      <c r="M134" s="1"/>
      <c r="N134" s="6"/>
    </row>
    <row r="135" spans="2:14" customFormat="1" x14ac:dyDescent="0.25">
      <c r="B135" s="31"/>
      <c r="C135" s="510">
        <f>K131</f>
        <v>18954545</v>
      </c>
      <c r="D135" s="511"/>
      <c r="E135" s="511"/>
      <c r="F135" s="511"/>
      <c r="G135" s="484" t="s">
        <v>11</v>
      </c>
      <c r="H135" s="484">
        <v>1</v>
      </c>
      <c r="I135" s="578">
        <f>C135/C136*H135</f>
        <v>1.2808884779215162</v>
      </c>
      <c r="J135" s="579"/>
      <c r="K135" s="1"/>
      <c r="L135" s="1"/>
      <c r="M135" s="1"/>
      <c r="N135" s="6"/>
    </row>
    <row r="136" spans="2:14" customFormat="1" x14ac:dyDescent="0.25">
      <c r="B136" s="31"/>
      <c r="C136" s="479">
        <f>L102+K140</f>
        <v>14797966.666666668</v>
      </c>
      <c r="D136" s="480"/>
      <c r="E136" s="480"/>
      <c r="F136" s="480"/>
      <c r="G136" s="484"/>
      <c r="H136" s="484"/>
      <c r="I136" s="580"/>
      <c r="J136" s="581"/>
      <c r="K136" s="1"/>
      <c r="L136" s="1"/>
      <c r="M136" s="1"/>
      <c r="N136" s="6"/>
    </row>
    <row r="137" spans="2:14" ht="15" customHeight="1" x14ac:dyDescent="0.25">
      <c r="B137" s="33"/>
      <c r="C137" s="47" t="s">
        <v>39</v>
      </c>
      <c r="D137" s="11"/>
      <c r="E137" s="11"/>
      <c r="F137" s="11"/>
      <c r="G137" s="11"/>
      <c r="H137" s="11"/>
      <c r="I137" s="11"/>
      <c r="J137" s="11"/>
      <c r="K137" s="19"/>
      <c r="L137" s="19"/>
      <c r="M137" s="19"/>
      <c r="N137" s="20"/>
    </row>
    <row r="138" spans="2:14" ht="5.25" customHeight="1" x14ac:dyDescent="0.25">
      <c r="B138" s="8"/>
      <c r="C138" s="8"/>
      <c r="D138" s="8"/>
      <c r="E138" s="8"/>
      <c r="J138" s="27"/>
      <c r="K138" s="232"/>
      <c r="L138" s="232"/>
      <c r="M138" s="232"/>
      <c r="N138" s="232"/>
    </row>
    <row r="139" spans="2:14" ht="19.5" thickBot="1" x14ac:dyDescent="0.3">
      <c r="B139" s="10" t="s">
        <v>170</v>
      </c>
      <c r="C139" s="9"/>
      <c r="D139" s="9"/>
      <c r="E139" s="9"/>
      <c r="F139" s="9"/>
      <c r="G139" s="9"/>
      <c r="H139" s="9"/>
      <c r="I139" s="9"/>
      <c r="J139" s="513" t="s">
        <v>10</v>
      </c>
      <c r="K139" s="513"/>
      <c r="L139" s="513"/>
      <c r="M139" s="513"/>
      <c r="N139" s="513"/>
    </row>
    <row r="140" spans="2:14" ht="16.5" thickBot="1" x14ac:dyDescent="0.3">
      <c r="B140" s="9" t="s">
        <v>17</v>
      </c>
      <c r="C140" s="1"/>
      <c r="D140" s="1"/>
      <c r="E140" s="453">
        <v>86000000</v>
      </c>
      <c r="F140" s="453"/>
      <c r="G140" s="453"/>
      <c r="H140" s="1"/>
      <c r="I140" s="9"/>
      <c r="J140" s="243" t="s">
        <v>26</v>
      </c>
      <c r="K140" s="482">
        <f>(((((E141*(E142/12))*E140)/100)+E140)/E142)</f>
        <v>8026666.666666667</v>
      </c>
      <c r="L140" s="482"/>
      <c r="M140" s="482"/>
      <c r="N140" s="483"/>
    </row>
    <row r="141" spans="2:14" ht="18.75" x14ac:dyDescent="0.25">
      <c r="B141" s="9" t="s">
        <v>1</v>
      </c>
      <c r="C141" s="232"/>
      <c r="D141" s="232"/>
      <c r="E141" s="216">
        <v>12</v>
      </c>
      <c r="F141" s="241">
        <v>12</v>
      </c>
      <c r="G141" s="173">
        <v>12</v>
      </c>
      <c r="H141" s="173">
        <v>0</v>
      </c>
      <c r="I141" s="12" t="s">
        <v>2</v>
      </c>
      <c r="J141" s="242" t="s">
        <v>24</v>
      </c>
      <c r="K141" s="556">
        <f>(((((F141*(F142/12))*E140)/100)+E140)/F142)</f>
        <v>4443333.333333333</v>
      </c>
      <c r="L141" s="556"/>
      <c r="M141" s="556"/>
      <c r="N141" s="556"/>
    </row>
    <row r="142" spans="2:14" ht="15" customHeight="1" thickBot="1" x14ac:dyDescent="0.3">
      <c r="B142" s="9" t="s">
        <v>9</v>
      </c>
      <c r="C142" s="232"/>
      <c r="D142" s="232"/>
      <c r="E142" s="159">
        <v>12</v>
      </c>
      <c r="F142" s="174">
        <v>24</v>
      </c>
      <c r="G142" s="174">
        <v>36</v>
      </c>
      <c r="H142" s="174">
        <v>48</v>
      </c>
      <c r="I142" s="36"/>
      <c r="J142" s="171" t="s">
        <v>25</v>
      </c>
      <c r="K142" s="557">
        <f>(((((G141*(G142/12))*E140)/100)+E140)/G142)</f>
        <v>3248888.888888889</v>
      </c>
      <c r="L142" s="557"/>
      <c r="M142" s="557"/>
      <c r="N142" s="557"/>
    </row>
    <row r="143" spans="2:14" x14ac:dyDescent="0.25">
      <c r="B143" s="9"/>
      <c r="C143" s="232"/>
      <c r="D143" s="232"/>
      <c r="E143" s="13"/>
      <c r="F143" s="13"/>
      <c r="G143" s="13"/>
      <c r="H143" s="9"/>
      <c r="I143" s="9"/>
      <c r="J143" s="171" t="s">
        <v>190</v>
      </c>
      <c r="K143" s="571">
        <f>(((((H141*(H142/12))*E140)/100)+E140)/H142)</f>
        <v>1791666.6666666667</v>
      </c>
      <c r="L143" s="571"/>
      <c r="M143" s="571"/>
      <c r="N143" s="571"/>
    </row>
    <row r="144" spans="2:14" ht="6.75" customHeight="1" x14ac:dyDescent="0.25">
      <c r="B144" s="9"/>
      <c r="C144" s="232"/>
      <c r="D144" s="232"/>
      <c r="E144" s="13"/>
      <c r="F144" s="13"/>
      <c r="G144" s="13"/>
      <c r="H144" s="9"/>
      <c r="I144" s="9"/>
      <c r="J144" s="156"/>
      <c r="K144" s="157"/>
      <c r="L144" s="157"/>
      <c r="M144" s="157"/>
      <c r="N144" s="157"/>
    </row>
    <row r="145" spans="2:15" x14ac:dyDescent="0.25">
      <c r="B145" s="9" t="s">
        <v>6</v>
      </c>
      <c r="C145" s="232"/>
      <c r="D145" s="232"/>
      <c r="E145" s="493">
        <v>115000000</v>
      </c>
      <c r="F145" s="493"/>
      <c r="G145" s="493"/>
      <c r="H145" s="9"/>
      <c r="I145" s="9"/>
      <c r="J145" s="572" t="s">
        <v>311</v>
      </c>
      <c r="K145" s="572"/>
      <c r="L145" s="572"/>
      <c r="M145" s="572"/>
      <c r="N145" s="572"/>
    </row>
    <row r="146" spans="2:15" ht="15" customHeight="1" x14ac:dyDescent="0.25">
      <c r="B146" s="9" t="s">
        <v>7</v>
      </c>
      <c r="C146" s="232"/>
      <c r="D146" s="232"/>
      <c r="E146" s="503">
        <v>75</v>
      </c>
      <c r="F146" s="503"/>
      <c r="G146" s="18" t="s">
        <v>2</v>
      </c>
      <c r="H146" s="9"/>
      <c r="I146" s="9"/>
      <c r="J146" s="572"/>
      <c r="K146" s="572"/>
      <c r="L146" s="572"/>
      <c r="M146" s="572"/>
      <c r="N146" s="572"/>
    </row>
    <row r="147" spans="2:15" ht="18.75" customHeight="1" x14ac:dyDescent="0.25">
      <c r="B147" s="9" t="s">
        <v>8</v>
      </c>
      <c r="C147" s="232"/>
      <c r="D147" s="232"/>
      <c r="E147" s="493">
        <f>E145*E146/100</f>
        <v>86250000</v>
      </c>
      <c r="F147" s="493"/>
      <c r="G147" s="493"/>
      <c r="H147" s="9"/>
      <c r="I147" s="9"/>
      <c r="J147" s="572"/>
      <c r="K147" s="572"/>
      <c r="L147" s="572"/>
      <c r="M147" s="572"/>
      <c r="N147" s="572"/>
    </row>
    <row r="148" spans="2:15" ht="6" customHeight="1" x14ac:dyDescent="0.25">
      <c r="B148" s="9"/>
      <c r="C148" s="232"/>
      <c r="D148" s="232"/>
      <c r="E148" s="232"/>
      <c r="F148" s="232"/>
      <c r="G148" s="232"/>
      <c r="H148" s="9"/>
      <c r="I148" s="9"/>
      <c r="J148" s="215"/>
      <c r="K148" s="215"/>
      <c r="L148" s="215"/>
      <c r="M148" s="215"/>
      <c r="N148" s="215"/>
    </row>
    <row r="149" spans="2:15" ht="15" customHeight="1" x14ac:dyDescent="0.25">
      <c r="B149" s="9"/>
      <c r="C149" s="232"/>
      <c r="D149" s="232"/>
      <c r="E149" s="232"/>
      <c r="F149" s="232"/>
      <c r="G149" s="232"/>
      <c r="H149" s="9"/>
      <c r="I149" s="9"/>
      <c r="J149" s="215"/>
      <c r="K149" s="215"/>
      <c r="L149" s="215"/>
      <c r="M149" s="215"/>
      <c r="N149" s="215"/>
    </row>
    <row r="150" spans="2:15" ht="15" customHeight="1" x14ac:dyDescent="0.25">
      <c r="B150" s="9"/>
      <c r="C150" s="236"/>
      <c r="D150" s="236"/>
      <c r="E150" s="236"/>
      <c r="F150" s="236"/>
      <c r="G150" s="236"/>
      <c r="H150" s="9"/>
      <c r="I150" s="9"/>
      <c r="J150" s="215"/>
      <c r="K150" s="215"/>
      <c r="L150" s="215"/>
      <c r="M150" s="215"/>
      <c r="N150" s="215"/>
    </row>
    <row r="151" spans="2:15" ht="15" customHeight="1" x14ac:dyDescent="0.25">
      <c r="B151" s="9"/>
      <c r="C151" s="236"/>
      <c r="D151" s="236"/>
      <c r="E151" s="236"/>
      <c r="F151" s="236"/>
      <c r="G151" s="236"/>
      <c r="H151" s="9"/>
      <c r="I151" s="9"/>
      <c r="J151" s="215"/>
      <c r="K151" s="215"/>
      <c r="L151" s="215"/>
      <c r="M151" s="215"/>
      <c r="N151" s="215"/>
    </row>
    <row r="152" spans="2:15" ht="15" customHeight="1" x14ac:dyDescent="0.25">
      <c r="B152" s="9"/>
      <c r="C152" s="236"/>
      <c r="D152" s="236"/>
      <c r="E152" s="236"/>
      <c r="F152" s="236"/>
      <c r="G152" s="236"/>
      <c r="H152" s="9"/>
      <c r="I152" s="9"/>
      <c r="J152" s="215"/>
      <c r="K152" s="215"/>
      <c r="L152" s="215"/>
      <c r="M152" s="215"/>
      <c r="N152" s="215"/>
    </row>
    <row r="153" spans="2:15" ht="15" customHeight="1" x14ac:dyDescent="0.25">
      <c r="B153" s="9"/>
      <c r="C153" s="236"/>
      <c r="D153" s="236"/>
      <c r="E153" s="236"/>
      <c r="F153" s="236"/>
      <c r="G153" s="236"/>
      <c r="H153" s="9"/>
      <c r="I153" s="9"/>
      <c r="J153" s="215"/>
      <c r="K153" s="215"/>
      <c r="L153" s="215"/>
      <c r="M153" s="215"/>
      <c r="N153" s="215"/>
    </row>
    <row r="154" spans="2:15" ht="15" customHeight="1" x14ac:dyDescent="0.25">
      <c r="B154" s="9"/>
      <c r="C154" s="236"/>
      <c r="D154" s="236"/>
      <c r="E154" s="236"/>
      <c r="F154" s="236"/>
      <c r="G154" s="236"/>
      <c r="H154" s="9"/>
      <c r="I154" s="9"/>
      <c r="J154" s="215"/>
      <c r="K154" s="215"/>
      <c r="L154" s="215"/>
      <c r="M154" s="215"/>
      <c r="N154" s="215"/>
    </row>
    <row r="155" spans="2:15" ht="15" customHeight="1" x14ac:dyDescent="0.25">
      <c r="B155" s="9"/>
      <c r="C155" s="236"/>
      <c r="D155" s="236"/>
      <c r="E155" s="236"/>
      <c r="F155" s="236"/>
      <c r="G155" s="236"/>
      <c r="H155" s="9"/>
      <c r="I155" s="9"/>
      <c r="J155" s="215"/>
      <c r="K155" s="215"/>
      <c r="L155" s="215"/>
      <c r="M155" s="215"/>
      <c r="N155" s="215"/>
    </row>
    <row r="156" spans="2:15" ht="21" customHeight="1" x14ac:dyDescent="0.25">
      <c r="B156" s="9"/>
      <c r="C156" s="236"/>
      <c r="D156" s="236"/>
      <c r="E156" s="236"/>
      <c r="F156" s="236"/>
      <c r="G156" s="236"/>
      <c r="H156" s="9"/>
      <c r="I156" s="9"/>
      <c r="J156" s="215"/>
      <c r="K156" s="215"/>
      <c r="L156" s="215"/>
      <c r="M156" s="215"/>
      <c r="N156" s="215"/>
    </row>
    <row r="157" spans="2:15" ht="21" customHeight="1" x14ac:dyDescent="0.25">
      <c r="B157" s="9"/>
      <c r="C157" s="236"/>
      <c r="D157" s="236"/>
      <c r="E157" s="236"/>
      <c r="F157" s="236"/>
      <c r="G157" s="236"/>
      <c r="H157" s="9"/>
      <c r="I157" s="9"/>
      <c r="J157" s="215"/>
      <c r="K157" s="215"/>
      <c r="L157" s="215"/>
      <c r="M157" s="215"/>
      <c r="N157" s="215"/>
    </row>
    <row r="158" spans="2:15" ht="18" customHeight="1" thickBot="1" x14ac:dyDescent="0.3">
      <c r="B158" s="193" t="s">
        <v>47</v>
      </c>
      <c r="C158" s="8"/>
      <c r="D158" s="5"/>
      <c r="E158" s="8"/>
      <c r="G158" s="232"/>
      <c r="H158" s="9"/>
      <c r="I158" s="9"/>
      <c r="J158" s="9"/>
      <c r="K158" s="232"/>
      <c r="L158" s="232"/>
      <c r="M158" s="232"/>
      <c r="N158" s="232"/>
    </row>
    <row r="159" spans="2:15" ht="16.5" thickBot="1" x14ac:dyDescent="0.3">
      <c r="B159" s="54" t="s">
        <v>45</v>
      </c>
      <c r="C159" s="55"/>
      <c r="D159" s="56"/>
      <c r="E159" s="55"/>
      <c r="F159" s="55"/>
      <c r="G159" s="467" t="s">
        <v>388</v>
      </c>
      <c r="H159" s="468"/>
      <c r="I159" s="468"/>
      <c r="J159" s="468"/>
      <c r="K159" s="468"/>
      <c r="L159" s="468"/>
      <c r="M159" s="468"/>
      <c r="N159" s="468"/>
      <c r="O159" s="469"/>
    </row>
    <row r="160" spans="2:15" ht="16.5" thickBot="1" x14ac:dyDescent="0.3">
      <c r="B160" s="57" t="s">
        <v>49</v>
      </c>
      <c r="C160" s="8"/>
      <c r="D160" s="5"/>
      <c r="E160" s="8"/>
      <c r="G160" s="467" t="s">
        <v>291</v>
      </c>
      <c r="H160" s="468"/>
      <c r="I160" s="468"/>
      <c r="J160" s="468"/>
      <c r="K160" s="468"/>
      <c r="L160" s="468"/>
      <c r="M160" s="468"/>
      <c r="N160" s="468"/>
      <c r="O160" s="469"/>
    </row>
    <row r="161" spans="2:15" ht="16.5" thickBot="1" x14ac:dyDescent="0.3">
      <c r="B161" s="57" t="s">
        <v>51</v>
      </c>
      <c r="C161" s="8"/>
      <c r="D161" s="5"/>
      <c r="E161" s="8"/>
      <c r="G161" s="237" t="s">
        <v>389</v>
      </c>
      <c r="H161" s="238"/>
      <c r="I161" s="238"/>
      <c r="J161" s="238"/>
      <c r="K161" s="238"/>
      <c r="L161" s="238"/>
      <c r="M161" s="238"/>
      <c r="N161" s="238"/>
      <c r="O161" s="239"/>
    </row>
    <row r="162" spans="2:15" ht="16.5" thickBot="1" x14ac:dyDescent="0.3">
      <c r="B162" s="57" t="s">
        <v>50</v>
      </c>
      <c r="C162" s="8"/>
      <c r="D162" s="5"/>
      <c r="E162" s="8"/>
      <c r="G162" s="467">
        <v>2015</v>
      </c>
      <c r="H162" s="468"/>
      <c r="I162" s="468"/>
      <c r="J162" s="468"/>
      <c r="K162" s="468"/>
      <c r="L162" s="468"/>
      <c r="M162" s="468"/>
      <c r="N162" s="468"/>
      <c r="O162" s="469"/>
    </row>
    <row r="163" spans="2:15" ht="16.5" thickBot="1" x14ac:dyDescent="0.3">
      <c r="B163" s="57" t="s">
        <v>48</v>
      </c>
      <c r="C163" s="8"/>
      <c r="D163" s="5"/>
      <c r="E163" s="8"/>
      <c r="G163" s="467" t="s">
        <v>293</v>
      </c>
      <c r="H163" s="468"/>
      <c r="I163" s="468"/>
      <c r="J163" s="468"/>
      <c r="K163" s="468"/>
      <c r="L163" s="468"/>
      <c r="M163" s="468"/>
      <c r="N163" s="468"/>
      <c r="O163" s="469"/>
    </row>
    <row r="164" spans="2:15" ht="16.5" thickBot="1" x14ac:dyDescent="0.3">
      <c r="B164" s="57" t="s">
        <v>53</v>
      </c>
      <c r="C164" s="8"/>
      <c r="D164" s="5"/>
      <c r="E164" s="8"/>
      <c r="G164" s="467" t="s">
        <v>390</v>
      </c>
      <c r="H164" s="468"/>
      <c r="I164" s="468"/>
      <c r="J164" s="468"/>
      <c r="K164" s="468"/>
      <c r="L164" s="468"/>
      <c r="M164" s="468"/>
      <c r="N164" s="468"/>
      <c r="O164" s="469"/>
    </row>
    <row r="165" spans="2:15" ht="16.5" thickBot="1" x14ac:dyDescent="0.3">
      <c r="B165" s="57" t="s">
        <v>46</v>
      </c>
      <c r="C165" s="8"/>
      <c r="D165" s="5"/>
      <c r="E165" s="8"/>
      <c r="G165" s="467" t="s">
        <v>391</v>
      </c>
      <c r="H165" s="468"/>
      <c r="I165" s="468"/>
      <c r="J165" s="468"/>
      <c r="K165" s="468"/>
      <c r="L165" s="468"/>
      <c r="M165" s="468"/>
      <c r="N165" s="468"/>
      <c r="O165" s="469"/>
    </row>
    <row r="166" spans="2:15" ht="16.5" thickBot="1" x14ac:dyDescent="0.3">
      <c r="B166" s="57" t="s">
        <v>52</v>
      </c>
      <c r="C166" s="8"/>
      <c r="D166" s="5"/>
      <c r="E166" s="8"/>
      <c r="G166" s="467" t="s">
        <v>332</v>
      </c>
      <c r="H166" s="468"/>
      <c r="I166" s="468"/>
      <c r="J166" s="468"/>
      <c r="K166" s="468"/>
      <c r="L166" s="468"/>
      <c r="M166" s="468"/>
      <c r="N166" s="468"/>
      <c r="O166" s="469"/>
    </row>
    <row r="167" spans="2:15" ht="16.5" thickBot="1" x14ac:dyDescent="0.3">
      <c r="B167" s="57" t="s">
        <v>180</v>
      </c>
      <c r="C167" s="8"/>
      <c r="D167" s="5"/>
      <c r="E167" s="8"/>
      <c r="G167" s="472">
        <f>E145</f>
        <v>115000000</v>
      </c>
      <c r="H167" s="473"/>
      <c r="I167" s="473"/>
      <c r="J167" s="473"/>
      <c r="K167" s="473"/>
      <c r="L167" s="473"/>
      <c r="M167" s="473"/>
      <c r="N167" s="473"/>
      <c r="O167" s="474"/>
    </row>
    <row r="168" spans="2:15" ht="16.5" thickBot="1" x14ac:dyDescent="0.3">
      <c r="B168" s="57" t="s">
        <v>191</v>
      </c>
      <c r="C168" s="8"/>
      <c r="D168" s="5"/>
      <c r="E168" s="8"/>
      <c r="G168" s="221">
        <f>E146</f>
        <v>75</v>
      </c>
      <c r="H168" s="470" t="s">
        <v>2</v>
      </c>
      <c r="I168" s="470"/>
      <c r="J168" s="470"/>
      <c r="K168" s="470"/>
      <c r="L168" s="470"/>
      <c r="M168" s="470"/>
      <c r="N168" s="470"/>
      <c r="O168" s="471"/>
    </row>
    <row r="169" spans="2:15" ht="16.5" thickBot="1" x14ac:dyDescent="0.3">
      <c r="B169" s="58" t="s">
        <v>192</v>
      </c>
      <c r="C169" s="59"/>
      <c r="D169" s="60"/>
      <c r="E169" s="59"/>
      <c r="F169" s="61"/>
      <c r="G169" s="472">
        <f>E147</f>
        <v>86250000</v>
      </c>
      <c r="H169" s="473"/>
      <c r="I169" s="473"/>
      <c r="J169" s="473"/>
      <c r="K169" s="473"/>
      <c r="L169" s="473"/>
      <c r="M169" s="473"/>
      <c r="N169" s="473"/>
      <c r="O169" s="474"/>
    </row>
    <row r="170" spans="2:15" ht="16.5" thickBot="1" x14ac:dyDescent="0.3">
      <c r="B170" s="485" t="s">
        <v>312</v>
      </c>
      <c r="C170" s="486"/>
      <c r="D170" s="486"/>
      <c r="E170" s="486"/>
      <c r="F170" s="486"/>
      <c r="G170" s="486"/>
      <c r="H170" s="486"/>
      <c r="I170" s="486"/>
      <c r="J170" s="486"/>
      <c r="K170" s="486"/>
      <c r="L170" s="486"/>
      <c r="M170" s="486"/>
      <c r="N170" s="486"/>
      <c r="O170" s="487"/>
    </row>
    <row r="171" spans="2:15" ht="3.75" customHeight="1" x14ac:dyDescent="0.25">
      <c r="B171" s="214"/>
      <c r="C171" s="214"/>
      <c r="D171" s="214"/>
      <c r="E171" s="214"/>
      <c r="F171" s="214"/>
      <c r="G171" s="214"/>
      <c r="H171" s="214"/>
      <c r="I171" s="214"/>
      <c r="J171" s="214"/>
      <c r="K171" s="214"/>
      <c r="L171" s="214"/>
      <c r="M171" s="214"/>
      <c r="N171" s="214"/>
      <c r="O171" s="214"/>
    </row>
    <row r="172" spans="2:15" x14ac:dyDescent="0.25">
      <c r="B172" s="9"/>
      <c r="C172" s="232"/>
      <c r="D172" s="555" t="s">
        <v>44</v>
      </c>
      <c r="E172" s="555"/>
      <c r="F172" s="555"/>
      <c r="G172" s="555"/>
      <c r="H172" s="555"/>
      <c r="I172" s="555"/>
      <c r="J172" s="555"/>
      <c r="K172" s="555"/>
      <c r="L172" s="555"/>
      <c r="M172" s="232"/>
      <c r="N172" s="232"/>
    </row>
    <row r="173" spans="2:15" ht="15.75" x14ac:dyDescent="0.25">
      <c r="B173" s="165" t="s">
        <v>19</v>
      </c>
      <c r="C173" s="165"/>
      <c r="D173" s="165"/>
      <c r="E173" s="165"/>
      <c r="F173" s="165"/>
      <c r="G173" s="165"/>
      <c r="H173" s="165"/>
      <c r="I173" s="165"/>
      <c r="J173" s="165"/>
      <c r="K173" s="452">
        <f>K131-K140</f>
        <v>10927878.333333332</v>
      </c>
      <c r="L173" s="452"/>
      <c r="M173" s="452"/>
      <c r="N173" s="452"/>
    </row>
    <row r="174" spans="2:15" ht="14.25" customHeight="1" x14ac:dyDescent="0.25">
      <c r="B174" s="158" t="s">
        <v>27</v>
      </c>
      <c r="C174" s="158"/>
      <c r="D174" s="158"/>
      <c r="E174" s="158"/>
      <c r="F174" s="158"/>
      <c r="G174" s="158"/>
      <c r="H174" s="158"/>
      <c r="I174" s="158"/>
      <c r="J174" s="158"/>
      <c r="K174" s="451">
        <f>K131-K141</f>
        <v>14511211.666666668</v>
      </c>
      <c r="L174" s="451"/>
      <c r="M174" s="451"/>
      <c r="N174" s="451"/>
    </row>
    <row r="175" spans="2:15" ht="15.75" x14ac:dyDescent="0.25">
      <c r="B175" s="158" t="s">
        <v>28</v>
      </c>
      <c r="C175" s="158"/>
      <c r="D175" s="158"/>
      <c r="E175" s="158"/>
      <c r="F175" s="158"/>
      <c r="G175" s="158"/>
      <c r="H175" s="158"/>
      <c r="I175" s="158"/>
      <c r="J175" s="158"/>
      <c r="K175" s="451">
        <f>K131-K142</f>
        <v>15705656.111111112</v>
      </c>
      <c r="L175" s="451"/>
      <c r="M175" s="451"/>
      <c r="N175" s="451"/>
    </row>
    <row r="176" spans="2:15" ht="15.75" x14ac:dyDescent="0.25">
      <c r="B176" s="229" t="s">
        <v>193</v>
      </c>
      <c r="C176" s="229"/>
      <c r="D176" s="229"/>
      <c r="E176" s="229"/>
      <c r="F176" s="229"/>
      <c r="G176" s="229"/>
      <c r="H176" s="229"/>
      <c r="I176" s="229"/>
      <c r="J176" s="229"/>
      <c r="K176" s="465">
        <f>K131-K143</f>
        <v>17162878.333333332</v>
      </c>
      <c r="L176" s="465"/>
      <c r="M176" s="465"/>
      <c r="N176" s="465"/>
      <c r="O176" s="223"/>
    </row>
    <row r="177" spans="2:24" ht="15.75" x14ac:dyDescent="0.25">
      <c r="B177" s="160"/>
      <c r="C177" s="160"/>
      <c r="D177" s="160"/>
      <c r="E177" s="160"/>
      <c r="F177" s="160"/>
      <c r="G177" s="160"/>
      <c r="H177" s="160"/>
      <c r="I177" s="160"/>
      <c r="J177" s="160"/>
      <c r="K177" s="231"/>
      <c r="L177" s="231"/>
      <c r="M177" s="231"/>
      <c r="N177" s="231"/>
    </row>
    <row r="178" spans="2:24" customFormat="1" x14ac:dyDescent="0.25">
      <c r="B178" s="153" t="s">
        <v>182</v>
      </c>
      <c r="C178" s="153"/>
      <c r="D178" s="153"/>
      <c r="E178" s="154"/>
      <c r="F178" s="4"/>
      <c r="G178" s="94"/>
      <c r="H178" s="94"/>
      <c r="I178" s="94"/>
      <c r="J178" s="94"/>
      <c r="K178" s="9"/>
      <c r="L178" s="9"/>
      <c r="M178" s="9"/>
      <c r="N178" s="9"/>
      <c r="O178" s="41"/>
      <c r="P178" s="4"/>
      <c r="Q178" s="4"/>
      <c r="R178" s="4"/>
      <c r="S178" s="4"/>
      <c r="T178" s="4"/>
      <c r="U178" s="4"/>
      <c r="V178" s="4"/>
      <c r="W178" s="4"/>
      <c r="X178" s="4"/>
    </row>
    <row r="179" spans="2:24" ht="15" customHeight="1" x14ac:dyDescent="0.25">
      <c r="B179" s="62" t="s">
        <v>171</v>
      </c>
      <c r="C179" s="63"/>
      <c r="D179" s="63"/>
      <c r="E179" s="63"/>
      <c r="F179" s="63"/>
      <c r="G179" s="63"/>
      <c r="H179" s="63"/>
      <c r="I179" s="63"/>
      <c r="J179" s="63"/>
      <c r="K179" s="63"/>
      <c r="L179" s="63"/>
      <c r="M179" s="63"/>
      <c r="N179" s="64"/>
    </row>
    <row r="180" spans="2:24" ht="15" customHeight="1" x14ac:dyDescent="0.25">
      <c r="B180" s="65" t="s">
        <v>172</v>
      </c>
      <c r="C180" s="66"/>
      <c r="D180" s="66"/>
      <c r="E180" s="66"/>
      <c r="F180" s="66"/>
      <c r="G180" s="66"/>
      <c r="H180" s="66"/>
      <c r="I180" s="66"/>
      <c r="J180" s="66"/>
      <c r="K180" s="66"/>
      <c r="L180" s="66"/>
      <c r="M180" s="66"/>
      <c r="N180" s="67"/>
    </row>
    <row r="181" spans="2:24" ht="15" customHeight="1" x14ac:dyDescent="0.25">
      <c r="B181" s="65" t="s">
        <v>189</v>
      </c>
      <c r="C181" s="66"/>
      <c r="D181" s="66"/>
      <c r="E181" s="66"/>
      <c r="F181" s="66"/>
      <c r="G181" s="66"/>
      <c r="H181" s="66"/>
      <c r="I181" s="66"/>
      <c r="J181" s="66"/>
      <c r="K181" s="66"/>
      <c r="L181" s="66"/>
      <c r="M181" s="66"/>
      <c r="N181" s="67"/>
    </row>
    <row r="182" spans="2:24" ht="15" customHeight="1" x14ac:dyDescent="0.25">
      <c r="B182" s="65" t="s">
        <v>422</v>
      </c>
      <c r="C182" s="66"/>
      <c r="D182" s="66"/>
      <c r="E182" s="66"/>
      <c r="F182" s="66"/>
      <c r="G182" s="66"/>
      <c r="H182" s="66"/>
      <c r="I182" s="66"/>
      <c r="J182" s="66"/>
      <c r="K182" s="66"/>
      <c r="L182" s="66"/>
      <c r="M182" s="66"/>
      <c r="N182" s="67"/>
    </row>
    <row r="183" spans="2:24" ht="15" customHeight="1" x14ac:dyDescent="0.25">
      <c r="B183" s="68"/>
      <c r="C183" s="69"/>
      <c r="D183" s="69"/>
      <c r="E183" s="69"/>
      <c r="F183" s="69"/>
      <c r="G183" s="69"/>
      <c r="H183" s="69"/>
      <c r="I183" s="69"/>
      <c r="J183" s="69"/>
      <c r="K183" s="69"/>
      <c r="L183" s="69"/>
      <c r="M183" s="69"/>
      <c r="N183" s="70"/>
    </row>
    <row r="184" spans="2:24" ht="15" customHeight="1" x14ac:dyDescent="0.25">
      <c r="B184" s="14"/>
      <c r="C184" s="14"/>
      <c r="D184" s="14"/>
      <c r="E184" s="14"/>
      <c r="F184" s="14"/>
      <c r="G184" s="14"/>
      <c r="H184" s="14"/>
      <c r="I184" s="14"/>
      <c r="J184" s="14"/>
      <c r="K184" s="14"/>
      <c r="L184" s="14"/>
      <c r="M184" s="14"/>
      <c r="N184" s="14"/>
    </row>
    <row r="185" spans="2:24" ht="19.5" customHeight="1" x14ac:dyDescent="0.25">
      <c r="B185" s="488" t="s">
        <v>173</v>
      </c>
      <c r="C185" s="489"/>
      <c r="D185" s="489"/>
      <c r="E185" s="489"/>
      <c r="F185" s="489"/>
      <c r="G185" s="490"/>
      <c r="H185" s="488" t="s">
        <v>174</v>
      </c>
      <c r="I185" s="489"/>
      <c r="J185" s="489"/>
      <c r="K185" s="489"/>
      <c r="L185" s="489"/>
      <c r="M185" s="489"/>
      <c r="N185" s="490"/>
    </row>
    <row r="186" spans="2:24" ht="15" customHeight="1" x14ac:dyDescent="0.25">
      <c r="B186" s="446" t="s">
        <v>176</v>
      </c>
      <c r="C186" s="447"/>
      <c r="D186" s="448" t="s">
        <v>421</v>
      </c>
      <c r="E186" s="449"/>
      <c r="F186" s="449"/>
      <c r="G186" s="450"/>
      <c r="H186" s="446" t="s">
        <v>176</v>
      </c>
      <c r="I186" s="447"/>
      <c r="J186" s="448"/>
      <c r="K186" s="449"/>
      <c r="L186" s="449"/>
      <c r="M186" s="449"/>
      <c r="N186" s="450"/>
      <c r="R186" s="3"/>
      <c r="S186" s="1"/>
      <c r="T186" s="1"/>
      <c r="U186" s="1"/>
    </row>
    <row r="187" spans="2:24" ht="15" customHeight="1" x14ac:dyDescent="0.25">
      <c r="B187" s="457" t="s">
        <v>81</v>
      </c>
      <c r="C187" s="458"/>
      <c r="D187" s="457" t="s">
        <v>186</v>
      </c>
      <c r="E187" s="459"/>
      <c r="F187" s="459"/>
      <c r="G187" s="458"/>
      <c r="H187" s="459" t="s">
        <v>81</v>
      </c>
      <c r="I187" s="458"/>
      <c r="J187" s="457" t="s">
        <v>313</v>
      </c>
      <c r="K187" s="459"/>
      <c r="L187" s="459"/>
      <c r="M187" s="459"/>
      <c r="N187" s="458"/>
      <c r="P187" s="460"/>
      <c r="Q187" s="460"/>
      <c r="R187" s="460"/>
      <c r="S187" s="460"/>
      <c r="T187" s="460"/>
      <c r="U187" s="460"/>
    </row>
    <row r="188" spans="2:24" ht="15.75" x14ac:dyDescent="0.25">
      <c r="B188" s="446" t="s">
        <v>177</v>
      </c>
      <c r="C188" s="447"/>
      <c r="D188" s="457" t="s">
        <v>178</v>
      </c>
      <c r="E188" s="459"/>
      <c r="F188" s="459"/>
      <c r="G188" s="458"/>
      <c r="H188" s="457" t="s">
        <v>177</v>
      </c>
      <c r="I188" s="458"/>
      <c r="J188" s="552" t="s">
        <v>188</v>
      </c>
      <c r="K188" s="553"/>
      <c r="L188" s="553"/>
      <c r="M188" s="553"/>
      <c r="N188" s="554"/>
      <c r="R188" s="1"/>
      <c r="S188" s="1"/>
      <c r="T188" s="1"/>
      <c r="U188" s="1"/>
    </row>
    <row r="189" spans="2:24" ht="18.75" x14ac:dyDescent="0.25">
      <c r="B189" s="442" t="s">
        <v>179</v>
      </c>
      <c r="C189" s="443"/>
      <c r="G189" s="147"/>
      <c r="H189" s="442" t="s">
        <v>179</v>
      </c>
      <c r="I189" s="443"/>
      <c r="K189" s="1"/>
      <c r="L189" s="1"/>
      <c r="M189" s="1"/>
      <c r="N189" s="6"/>
      <c r="R189" s="1"/>
      <c r="S189" s="1"/>
      <c r="T189" s="1"/>
      <c r="U189" s="1"/>
    </row>
    <row r="190" spans="2:24" ht="18.75" x14ac:dyDescent="0.25">
      <c r="B190" s="442"/>
      <c r="C190" s="443"/>
      <c r="G190" s="147"/>
      <c r="H190" s="442"/>
      <c r="I190" s="443"/>
      <c r="K190" s="1"/>
      <c r="L190" s="1"/>
      <c r="M190" s="1"/>
      <c r="N190" s="6"/>
      <c r="R190" s="1"/>
      <c r="S190" s="1"/>
      <c r="T190" s="1"/>
      <c r="U190" s="1"/>
    </row>
    <row r="191" spans="2:24" ht="18.75" x14ac:dyDescent="0.25">
      <c r="B191" s="444"/>
      <c r="C191" s="445"/>
      <c r="D191" s="11"/>
      <c r="E191" s="11"/>
      <c r="F191" s="11"/>
      <c r="G191" s="148"/>
      <c r="H191" s="444"/>
      <c r="I191" s="445"/>
      <c r="J191" s="11"/>
      <c r="K191" s="146"/>
      <c r="L191" s="19"/>
      <c r="M191" s="19"/>
      <c r="N191" s="20"/>
      <c r="Q191" s="453"/>
      <c r="R191" s="453"/>
      <c r="S191" s="453"/>
      <c r="T191" s="453"/>
      <c r="U191" s="1"/>
    </row>
    <row r="192" spans="2:24" ht="18.75" x14ac:dyDescent="0.25">
      <c r="B192" s="150"/>
      <c r="C192" s="150"/>
      <c r="G192" s="2"/>
      <c r="H192" s="150"/>
      <c r="I192" s="150"/>
      <c r="K192" s="149"/>
      <c r="L192" s="1"/>
      <c r="M192" s="1"/>
      <c r="N192" s="1"/>
      <c r="Q192" s="230"/>
      <c r="R192" s="230"/>
      <c r="S192" s="230"/>
      <c r="T192" s="230"/>
      <c r="U192" s="1"/>
    </row>
    <row r="193" spans="2:14" ht="18.75" x14ac:dyDescent="0.25">
      <c r="B193" s="454" t="s">
        <v>175</v>
      </c>
      <c r="C193" s="455"/>
      <c r="D193" s="455"/>
      <c r="E193" s="455"/>
      <c r="F193" s="455"/>
      <c r="G193" s="455"/>
      <c r="H193" s="455"/>
      <c r="I193" s="455"/>
      <c r="J193" s="455"/>
      <c r="K193" s="455"/>
      <c r="L193" s="455"/>
      <c r="M193" s="455"/>
      <c r="N193" s="456"/>
    </row>
    <row r="194" spans="2:14" x14ac:dyDescent="0.25">
      <c r="B194" s="31"/>
      <c r="N194" s="32"/>
    </row>
    <row r="195" spans="2:14" x14ac:dyDescent="0.25">
      <c r="B195" s="31"/>
      <c r="N195" s="32"/>
    </row>
    <row r="196" spans="2:14" x14ac:dyDescent="0.25">
      <c r="B196" s="31"/>
      <c r="N196" s="32"/>
    </row>
    <row r="197" spans="2:14" x14ac:dyDescent="0.25">
      <c r="B197" s="33"/>
      <c r="C197" s="11"/>
      <c r="D197" s="11"/>
      <c r="E197" s="11"/>
      <c r="F197" s="11"/>
      <c r="G197" s="11"/>
      <c r="H197" s="11"/>
      <c r="I197" s="11"/>
      <c r="J197" s="11"/>
      <c r="K197" s="11"/>
      <c r="L197" s="11"/>
      <c r="M197" s="11"/>
      <c r="N197" s="34"/>
    </row>
  </sheetData>
  <mergeCells count="174">
    <mergeCell ref="B101:D101"/>
    <mergeCell ref="E101:F101"/>
    <mergeCell ref="H101:K101"/>
    <mergeCell ref="L101:N101"/>
    <mergeCell ref="B98:D98"/>
    <mergeCell ref="E98:F98"/>
    <mergeCell ref="H98:K98"/>
    <mergeCell ref="L98:N98"/>
    <mergeCell ref="B99:D99"/>
    <mergeCell ref="E99:F99"/>
    <mergeCell ref="H99:K99"/>
    <mergeCell ref="L99:N99"/>
    <mergeCell ref="B100:D100"/>
    <mergeCell ref="E100:F100"/>
    <mergeCell ref="H100:K100"/>
    <mergeCell ref="L100:N100"/>
    <mergeCell ref="B95:D95"/>
    <mergeCell ref="E95:F95"/>
    <mergeCell ref="H95:K95"/>
    <mergeCell ref="L95:N95"/>
    <mergeCell ref="B96:D96"/>
    <mergeCell ref="E96:F96"/>
    <mergeCell ref="H96:K96"/>
    <mergeCell ref="L96:N96"/>
    <mergeCell ref="B97:D97"/>
    <mergeCell ref="E97:F97"/>
    <mergeCell ref="H97:K97"/>
    <mergeCell ref="L97:N97"/>
    <mergeCell ref="L91:N91"/>
    <mergeCell ref="B92:D92"/>
    <mergeCell ref="E92:F92"/>
    <mergeCell ref="H92:K92"/>
    <mergeCell ref="L92:N92"/>
    <mergeCell ref="B94:D94"/>
    <mergeCell ref="E94:F94"/>
    <mergeCell ref="H94:K94"/>
    <mergeCell ref="L94:N94"/>
    <mergeCell ref="B93:D93"/>
    <mergeCell ref="E93:F93"/>
    <mergeCell ref="H93:K93"/>
    <mergeCell ref="L93:N93"/>
    <mergeCell ref="B91:D91"/>
    <mergeCell ref="E91:F91"/>
    <mergeCell ref="H91:K91"/>
    <mergeCell ref="B90:D90"/>
    <mergeCell ref="B87:D87"/>
    <mergeCell ref="B88:D88"/>
    <mergeCell ref="B89:D89"/>
    <mergeCell ref="E87:F87"/>
    <mergeCell ref="H87:K87"/>
    <mergeCell ref="L87:N87"/>
    <mergeCell ref="E88:F88"/>
    <mergeCell ref="H88:K88"/>
    <mergeCell ref="L88:N88"/>
    <mergeCell ref="E89:F89"/>
    <mergeCell ref="H89:K89"/>
    <mergeCell ref="L89:N89"/>
    <mergeCell ref="E90:F90"/>
    <mergeCell ref="H90:K90"/>
    <mergeCell ref="L90:N90"/>
    <mergeCell ref="B2:N2"/>
    <mergeCell ref="B3:N3"/>
    <mergeCell ref="B4:N4"/>
    <mergeCell ref="B5:N5"/>
    <mergeCell ref="B6:N6"/>
    <mergeCell ref="B16:N16"/>
    <mergeCell ref="B19:D19"/>
    <mergeCell ref="E19:H19"/>
    <mergeCell ref="I19:K19"/>
    <mergeCell ref="L19:N19"/>
    <mergeCell ref="B20:D20"/>
    <mergeCell ref="E20:H20"/>
    <mergeCell ref="I20:K20"/>
    <mergeCell ref="L20:N20"/>
    <mergeCell ref="B17:D17"/>
    <mergeCell ref="E17:H17"/>
    <mergeCell ref="I17:K17"/>
    <mergeCell ref="L17:N17"/>
    <mergeCell ref="B18:D18"/>
    <mergeCell ref="E18:H18"/>
    <mergeCell ref="I18:K18"/>
    <mergeCell ref="L18:N18"/>
    <mergeCell ref="B63:N63"/>
    <mergeCell ref="B64:N71"/>
    <mergeCell ref="B74:N74"/>
    <mergeCell ref="B75:N77"/>
    <mergeCell ref="B21:D21"/>
    <mergeCell ref="E21:H21"/>
    <mergeCell ref="I21:K21"/>
    <mergeCell ref="L21:N21"/>
    <mergeCell ref="B44:N44"/>
    <mergeCell ref="B45:N51"/>
    <mergeCell ref="B84:N84"/>
    <mergeCell ref="B85:D85"/>
    <mergeCell ref="E85:F85"/>
    <mergeCell ref="H85:K85"/>
    <mergeCell ref="L85:N85"/>
    <mergeCell ref="B86:D86"/>
    <mergeCell ref="E86:F86"/>
    <mergeCell ref="H86:K86"/>
    <mergeCell ref="L86:N86"/>
    <mergeCell ref="K104:N104"/>
    <mergeCell ref="K105:N105"/>
    <mergeCell ref="K106:M106"/>
    <mergeCell ref="K107:N107"/>
    <mergeCell ref="K108:N108"/>
    <mergeCell ref="K121:N121"/>
    <mergeCell ref="B102:G102"/>
    <mergeCell ref="H102:K102"/>
    <mergeCell ref="L102:N102"/>
    <mergeCell ref="K110:N110"/>
    <mergeCell ref="K111:M111"/>
    <mergeCell ref="K112:N112"/>
    <mergeCell ref="K113:N113"/>
    <mergeCell ref="K117:M117"/>
    <mergeCell ref="K118:N118"/>
    <mergeCell ref="K119:N119"/>
    <mergeCell ref="K115:N115"/>
    <mergeCell ref="C135:F135"/>
    <mergeCell ref="G135:G136"/>
    <mergeCell ref="H135:H136"/>
    <mergeCell ref="I135:J136"/>
    <mergeCell ref="C136:F136"/>
    <mergeCell ref="J139:N139"/>
    <mergeCell ref="K124:N124"/>
    <mergeCell ref="K125:N125"/>
    <mergeCell ref="K127:N127"/>
    <mergeCell ref="K129:N129"/>
    <mergeCell ref="K131:N131"/>
    <mergeCell ref="B133:N133"/>
    <mergeCell ref="E140:G140"/>
    <mergeCell ref="K140:N140"/>
    <mergeCell ref="K141:N141"/>
    <mergeCell ref="K142:N142"/>
    <mergeCell ref="K143:N143"/>
    <mergeCell ref="E145:G145"/>
    <mergeCell ref="J145:N147"/>
    <mergeCell ref="E146:F146"/>
    <mergeCell ref="E147:G147"/>
    <mergeCell ref="G166:O166"/>
    <mergeCell ref="G167:O167"/>
    <mergeCell ref="H168:O168"/>
    <mergeCell ref="G169:O169"/>
    <mergeCell ref="B170:O170"/>
    <mergeCell ref="D172:L172"/>
    <mergeCell ref="G159:O159"/>
    <mergeCell ref="G160:O160"/>
    <mergeCell ref="G162:O162"/>
    <mergeCell ref="G163:O163"/>
    <mergeCell ref="G164:O164"/>
    <mergeCell ref="G165:O165"/>
    <mergeCell ref="B193:N193"/>
    <mergeCell ref="P187:U187"/>
    <mergeCell ref="B188:C188"/>
    <mergeCell ref="D188:G188"/>
    <mergeCell ref="H188:I188"/>
    <mergeCell ref="J188:N188"/>
    <mergeCell ref="B189:C191"/>
    <mergeCell ref="H189:I191"/>
    <mergeCell ref="Q191:T191"/>
    <mergeCell ref="B186:C186"/>
    <mergeCell ref="D186:G186"/>
    <mergeCell ref="H186:I186"/>
    <mergeCell ref="J186:N186"/>
    <mergeCell ref="B187:C187"/>
    <mergeCell ref="D187:G187"/>
    <mergeCell ref="H187:I187"/>
    <mergeCell ref="J187:N187"/>
    <mergeCell ref="K173:N173"/>
    <mergeCell ref="K174:N174"/>
    <mergeCell ref="K175:N175"/>
    <mergeCell ref="K176:N176"/>
    <mergeCell ref="B185:G185"/>
    <mergeCell ref="H185:N185"/>
  </mergeCells>
  <pageMargins left="0.33" right="0.4" top="0.17" bottom="0.27" header="0.18" footer="0.21"/>
  <pageSetup paperSize="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1505" r:id="rId4" name="Check Box 1">
              <controlPr defaultSize="0" autoFill="0" autoLine="0" autoPict="0">
                <anchor moveWithCells="1">
                  <from>
                    <xdr:col>4</xdr:col>
                    <xdr:colOff>66675</xdr:colOff>
                    <xdr:row>7</xdr:row>
                    <xdr:rowOff>190500</xdr:rowOff>
                  </from>
                  <to>
                    <xdr:col>4</xdr:col>
                    <xdr:colOff>371475</xdr:colOff>
                    <xdr:row>9</xdr:row>
                    <xdr:rowOff>19050</xdr:rowOff>
                  </to>
                </anchor>
              </controlPr>
            </control>
          </mc:Choice>
        </mc:AlternateContent>
        <mc:AlternateContent xmlns:mc="http://schemas.openxmlformats.org/markup-compatibility/2006">
          <mc:Choice Requires="x14">
            <control shapeId="21506" r:id="rId5" name="Check Box 2">
              <controlPr defaultSize="0" autoFill="0" autoLine="0" autoPict="0">
                <anchor moveWithCells="1">
                  <from>
                    <xdr:col>1</xdr:col>
                    <xdr:colOff>66675</xdr:colOff>
                    <xdr:row>7</xdr:row>
                    <xdr:rowOff>190500</xdr:rowOff>
                  </from>
                  <to>
                    <xdr:col>1</xdr:col>
                    <xdr:colOff>371475</xdr:colOff>
                    <xdr:row>9</xdr:row>
                    <xdr:rowOff>19050</xdr:rowOff>
                  </to>
                </anchor>
              </controlPr>
            </control>
          </mc:Choice>
        </mc:AlternateContent>
        <mc:AlternateContent xmlns:mc="http://schemas.openxmlformats.org/markup-compatibility/2006">
          <mc:Choice Requires="x14">
            <control shapeId="21507" r:id="rId6" name="Check Box 3">
              <controlPr defaultSize="0" autoFill="0" autoLine="0" autoPict="0">
                <anchor moveWithCells="1">
                  <from>
                    <xdr:col>8</xdr:col>
                    <xdr:colOff>66675</xdr:colOff>
                    <xdr:row>7</xdr:row>
                    <xdr:rowOff>190500</xdr:rowOff>
                  </from>
                  <to>
                    <xdr:col>8</xdr:col>
                    <xdr:colOff>371475</xdr:colOff>
                    <xdr:row>9</xdr:row>
                    <xdr:rowOff>19050</xdr:rowOff>
                  </to>
                </anchor>
              </controlPr>
            </control>
          </mc:Choice>
        </mc:AlternateContent>
        <mc:AlternateContent xmlns:mc="http://schemas.openxmlformats.org/markup-compatibility/2006">
          <mc:Choice Requires="x14">
            <control shapeId="21508" r:id="rId7" name="Check Box 4">
              <controlPr defaultSize="0" autoFill="0" autoLine="0" autoPict="0">
                <anchor moveWithCells="1">
                  <from>
                    <xdr:col>8</xdr:col>
                    <xdr:colOff>66675</xdr:colOff>
                    <xdr:row>9</xdr:row>
                    <xdr:rowOff>0</xdr:rowOff>
                  </from>
                  <to>
                    <xdr:col>8</xdr:col>
                    <xdr:colOff>371475</xdr:colOff>
                    <xdr:row>10</xdr:row>
                    <xdr:rowOff>0</xdr:rowOff>
                  </to>
                </anchor>
              </controlPr>
            </control>
          </mc:Choice>
        </mc:AlternateContent>
        <mc:AlternateContent xmlns:mc="http://schemas.openxmlformats.org/markup-compatibility/2006">
          <mc:Choice Requires="x14">
            <control shapeId="21509" r:id="rId8" name="Check Box 5">
              <controlPr defaultSize="0" autoFill="0" autoLine="0" autoPict="0">
                <anchor moveWithCells="1">
                  <from>
                    <xdr:col>11</xdr:col>
                    <xdr:colOff>66675</xdr:colOff>
                    <xdr:row>7</xdr:row>
                    <xdr:rowOff>190500</xdr:rowOff>
                  </from>
                  <to>
                    <xdr:col>11</xdr:col>
                    <xdr:colOff>371475</xdr:colOff>
                    <xdr:row>9</xdr:row>
                    <xdr:rowOff>19050</xdr:rowOff>
                  </to>
                </anchor>
              </controlPr>
            </control>
          </mc:Choice>
        </mc:AlternateContent>
        <mc:AlternateContent xmlns:mc="http://schemas.openxmlformats.org/markup-compatibility/2006">
          <mc:Choice Requires="x14">
            <control shapeId="21510" r:id="rId9" name="Check Box 6">
              <controlPr defaultSize="0" autoFill="0" autoLine="0" autoPict="0">
                <anchor moveWithCells="1">
                  <from>
                    <xdr:col>11</xdr:col>
                    <xdr:colOff>66675</xdr:colOff>
                    <xdr:row>9</xdr:row>
                    <xdr:rowOff>0</xdr:rowOff>
                  </from>
                  <to>
                    <xdr:col>11</xdr:col>
                    <xdr:colOff>371475</xdr:colOff>
                    <xdr:row>10</xdr:row>
                    <xdr:rowOff>0</xdr:rowOff>
                  </to>
                </anchor>
              </controlPr>
            </control>
          </mc:Choice>
        </mc:AlternateContent>
        <mc:AlternateContent xmlns:mc="http://schemas.openxmlformats.org/markup-compatibility/2006">
          <mc:Choice Requires="x14">
            <control shapeId="21511" r:id="rId10" name="Check Box 7">
              <controlPr defaultSize="0" autoFill="0" autoLine="0" autoPict="0">
                <anchor moveWithCells="1">
                  <from>
                    <xdr:col>1</xdr:col>
                    <xdr:colOff>66675</xdr:colOff>
                    <xdr:row>9</xdr:row>
                    <xdr:rowOff>0</xdr:rowOff>
                  </from>
                  <to>
                    <xdr:col>1</xdr:col>
                    <xdr:colOff>371475</xdr:colOff>
                    <xdr:row>10</xdr:row>
                    <xdr:rowOff>0</xdr:rowOff>
                  </to>
                </anchor>
              </controlPr>
            </control>
          </mc:Choice>
        </mc:AlternateContent>
        <mc:AlternateContent xmlns:mc="http://schemas.openxmlformats.org/markup-compatibility/2006">
          <mc:Choice Requires="x14">
            <control shapeId="21512" r:id="rId11" name="Check Box 8">
              <controlPr defaultSize="0" autoFill="0" autoLine="0" autoPict="0">
                <anchor moveWithCells="1">
                  <from>
                    <xdr:col>3</xdr:col>
                    <xdr:colOff>76200</xdr:colOff>
                    <xdr:row>27</xdr:row>
                    <xdr:rowOff>9525</xdr:rowOff>
                  </from>
                  <to>
                    <xdr:col>3</xdr:col>
                    <xdr:colOff>381000</xdr:colOff>
                    <xdr:row>28</xdr:row>
                    <xdr:rowOff>0</xdr:rowOff>
                  </to>
                </anchor>
              </controlPr>
            </control>
          </mc:Choice>
        </mc:AlternateContent>
        <mc:AlternateContent xmlns:mc="http://schemas.openxmlformats.org/markup-compatibility/2006">
          <mc:Choice Requires="x14">
            <control shapeId="21513" r:id="rId12" name="Check Box 9">
              <controlPr defaultSize="0" autoFill="0" autoLine="0" autoPict="0">
                <anchor moveWithCells="1">
                  <from>
                    <xdr:col>6</xdr:col>
                    <xdr:colOff>352425</xdr:colOff>
                    <xdr:row>27</xdr:row>
                    <xdr:rowOff>19050</xdr:rowOff>
                  </from>
                  <to>
                    <xdr:col>7</xdr:col>
                    <xdr:colOff>276225</xdr:colOff>
                    <xdr:row>28</xdr:row>
                    <xdr:rowOff>9525</xdr:rowOff>
                  </to>
                </anchor>
              </controlPr>
            </control>
          </mc:Choice>
        </mc:AlternateContent>
        <mc:AlternateContent xmlns:mc="http://schemas.openxmlformats.org/markup-compatibility/2006">
          <mc:Choice Requires="x14">
            <control shapeId="21514" r:id="rId13" name="Check Box 10">
              <controlPr defaultSize="0" autoFill="0" autoLine="0" autoPict="0">
                <anchor moveWithCells="1">
                  <from>
                    <xdr:col>6</xdr:col>
                    <xdr:colOff>66675</xdr:colOff>
                    <xdr:row>33</xdr:row>
                    <xdr:rowOff>0</xdr:rowOff>
                  </from>
                  <to>
                    <xdr:col>6</xdr:col>
                    <xdr:colOff>371475</xdr:colOff>
                    <xdr:row>34</xdr:row>
                    <xdr:rowOff>0</xdr:rowOff>
                  </to>
                </anchor>
              </controlPr>
            </control>
          </mc:Choice>
        </mc:AlternateContent>
        <mc:AlternateContent xmlns:mc="http://schemas.openxmlformats.org/markup-compatibility/2006">
          <mc:Choice Requires="x14">
            <control shapeId="21515" r:id="rId14" name="Check Box 11">
              <controlPr defaultSize="0" autoFill="0" autoLine="0" autoPict="0">
                <anchor moveWithCells="1">
                  <from>
                    <xdr:col>9</xdr:col>
                    <xdr:colOff>66675</xdr:colOff>
                    <xdr:row>33</xdr:row>
                    <xdr:rowOff>0</xdr:rowOff>
                  </from>
                  <to>
                    <xdr:col>9</xdr:col>
                    <xdr:colOff>371475</xdr:colOff>
                    <xdr:row>34</xdr:row>
                    <xdr:rowOff>0</xdr:rowOff>
                  </to>
                </anchor>
              </controlPr>
            </control>
          </mc:Choice>
        </mc:AlternateContent>
        <mc:AlternateContent xmlns:mc="http://schemas.openxmlformats.org/markup-compatibility/2006">
          <mc:Choice Requires="x14">
            <control shapeId="21516" r:id="rId15" name="Check Box 12">
              <controlPr defaultSize="0" autoFill="0" autoLine="0" autoPict="0">
                <anchor moveWithCells="1">
                  <from>
                    <xdr:col>6</xdr:col>
                    <xdr:colOff>66675</xdr:colOff>
                    <xdr:row>35</xdr:row>
                    <xdr:rowOff>0</xdr:rowOff>
                  </from>
                  <to>
                    <xdr:col>6</xdr:col>
                    <xdr:colOff>371475</xdr:colOff>
                    <xdr:row>36</xdr:row>
                    <xdr:rowOff>0</xdr:rowOff>
                  </to>
                </anchor>
              </controlPr>
            </control>
          </mc:Choice>
        </mc:AlternateContent>
        <mc:AlternateContent xmlns:mc="http://schemas.openxmlformats.org/markup-compatibility/2006">
          <mc:Choice Requires="x14">
            <control shapeId="21517" r:id="rId16" name="Check Box 13">
              <controlPr defaultSize="0" autoFill="0" autoLine="0" autoPict="0">
                <anchor moveWithCells="1">
                  <from>
                    <xdr:col>10</xdr:col>
                    <xdr:colOff>66675</xdr:colOff>
                    <xdr:row>35</xdr:row>
                    <xdr:rowOff>0</xdr:rowOff>
                  </from>
                  <to>
                    <xdr:col>10</xdr:col>
                    <xdr:colOff>371475</xdr:colOff>
                    <xdr:row>36</xdr:row>
                    <xdr:rowOff>0</xdr:rowOff>
                  </to>
                </anchor>
              </controlPr>
            </control>
          </mc:Choice>
        </mc:AlternateContent>
        <mc:AlternateContent xmlns:mc="http://schemas.openxmlformats.org/markup-compatibility/2006">
          <mc:Choice Requires="x14">
            <control shapeId="21518" r:id="rId17" name="Check Box 14">
              <controlPr defaultSize="0" autoFill="0" autoLine="0" autoPict="0">
                <anchor moveWithCells="1">
                  <from>
                    <xdr:col>6</xdr:col>
                    <xdr:colOff>66675</xdr:colOff>
                    <xdr:row>37</xdr:row>
                    <xdr:rowOff>0</xdr:rowOff>
                  </from>
                  <to>
                    <xdr:col>6</xdr:col>
                    <xdr:colOff>371475</xdr:colOff>
                    <xdr:row>38</xdr:row>
                    <xdr:rowOff>0</xdr:rowOff>
                  </to>
                </anchor>
              </controlPr>
            </control>
          </mc:Choice>
        </mc:AlternateContent>
        <mc:AlternateContent xmlns:mc="http://schemas.openxmlformats.org/markup-compatibility/2006">
          <mc:Choice Requires="x14">
            <control shapeId="21519" r:id="rId18" name="Check Box 15">
              <controlPr defaultSize="0" autoFill="0" autoLine="0" autoPict="0">
                <anchor moveWithCells="1">
                  <from>
                    <xdr:col>6</xdr:col>
                    <xdr:colOff>66675</xdr:colOff>
                    <xdr:row>38</xdr:row>
                    <xdr:rowOff>0</xdr:rowOff>
                  </from>
                  <to>
                    <xdr:col>6</xdr:col>
                    <xdr:colOff>371475</xdr:colOff>
                    <xdr:row>39</xdr:row>
                    <xdr:rowOff>0</xdr:rowOff>
                  </to>
                </anchor>
              </controlPr>
            </control>
          </mc:Choice>
        </mc:AlternateContent>
        <mc:AlternateContent xmlns:mc="http://schemas.openxmlformats.org/markup-compatibility/2006">
          <mc:Choice Requires="x14">
            <control shapeId="21520" r:id="rId19" name="Check Box 16">
              <controlPr defaultSize="0" autoFill="0" autoLine="0" autoPict="0">
                <anchor moveWithCells="1">
                  <from>
                    <xdr:col>6</xdr:col>
                    <xdr:colOff>66675</xdr:colOff>
                    <xdr:row>40</xdr:row>
                    <xdr:rowOff>0</xdr:rowOff>
                  </from>
                  <to>
                    <xdr:col>6</xdr:col>
                    <xdr:colOff>371475</xdr:colOff>
                    <xdr:row>41</xdr:row>
                    <xdr:rowOff>0</xdr:rowOff>
                  </to>
                </anchor>
              </controlPr>
            </control>
          </mc:Choice>
        </mc:AlternateContent>
        <mc:AlternateContent xmlns:mc="http://schemas.openxmlformats.org/markup-compatibility/2006">
          <mc:Choice Requires="x14">
            <control shapeId="21521" r:id="rId20" name="Check Box 17">
              <controlPr defaultSize="0" autoFill="0" autoLine="0" autoPict="0">
                <anchor moveWithCells="1">
                  <from>
                    <xdr:col>6</xdr:col>
                    <xdr:colOff>66675</xdr:colOff>
                    <xdr:row>41</xdr:row>
                    <xdr:rowOff>0</xdr:rowOff>
                  </from>
                  <to>
                    <xdr:col>6</xdr:col>
                    <xdr:colOff>371475</xdr:colOff>
                    <xdr:row>42</xdr:row>
                    <xdr:rowOff>0</xdr:rowOff>
                  </to>
                </anchor>
              </controlPr>
            </control>
          </mc:Choice>
        </mc:AlternateContent>
        <mc:AlternateContent xmlns:mc="http://schemas.openxmlformats.org/markup-compatibility/2006">
          <mc:Choice Requires="x14">
            <control shapeId="21522" r:id="rId21" name="Check Box 18">
              <controlPr defaultSize="0" autoFill="0" autoLine="0" autoPict="0">
                <anchor moveWithCells="1">
                  <from>
                    <xdr:col>6</xdr:col>
                    <xdr:colOff>66675</xdr:colOff>
                    <xdr:row>42</xdr:row>
                    <xdr:rowOff>0</xdr:rowOff>
                  </from>
                  <to>
                    <xdr:col>6</xdr:col>
                    <xdr:colOff>371475</xdr:colOff>
                    <xdr:row>43</xdr:row>
                    <xdr:rowOff>0</xdr:rowOff>
                  </to>
                </anchor>
              </controlPr>
            </control>
          </mc:Choice>
        </mc:AlternateContent>
        <mc:AlternateContent xmlns:mc="http://schemas.openxmlformats.org/markup-compatibility/2006">
          <mc:Choice Requires="x14">
            <control shapeId="21523" r:id="rId22" name="Check Box 19">
              <controlPr defaultSize="0" autoFill="0" autoLine="0" autoPict="0">
                <anchor moveWithCells="1">
                  <from>
                    <xdr:col>5</xdr:col>
                    <xdr:colOff>66675</xdr:colOff>
                    <xdr:row>53</xdr:row>
                    <xdr:rowOff>0</xdr:rowOff>
                  </from>
                  <to>
                    <xdr:col>5</xdr:col>
                    <xdr:colOff>295275</xdr:colOff>
                    <xdr:row>53</xdr:row>
                    <xdr:rowOff>180975</xdr:rowOff>
                  </to>
                </anchor>
              </controlPr>
            </control>
          </mc:Choice>
        </mc:AlternateContent>
        <mc:AlternateContent xmlns:mc="http://schemas.openxmlformats.org/markup-compatibility/2006">
          <mc:Choice Requires="x14">
            <control shapeId="21524" r:id="rId23" name="Check Box 20">
              <controlPr defaultSize="0" autoFill="0" autoLine="0" autoPict="0">
                <anchor moveWithCells="1">
                  <from>
                    <xdr:col>8</xdr:col>
                    <xdr:colOff>352425</xdr:colOff>
                    <xdr:row>53</xdr:row>
                    <xdr:rowOff>0</xdr:rowOff>
                  </from>
                  <to>
                    <xdr:col>8</xdr:col>
                    <xdr:colOff>581025</xdr:colOff>
                    <xdr:row>53</xdr:row>
                    <xdr:rowOff>180975</xdr:rowOff>
                  </to>
                </anchor>
              </controlPr>
            </control>
          </mc:Choice>
        </mc:AlternateContent>
        <mc:AlternateContent xmlns:mc="http://schemas.openxmlformats.org/markup-compatibility/2006">
          <mc:Choice Requires="x14">
            <control shapeId="21525" r:id="rId24" name="Check Box 21">
              <controlPr defaultSize="0" autoFill="0" autoLine="0" autoPict="0">
                <anchor moveWithCells="1">
                  <from>
                    <xdr:col>5</xdr:col>
                    <xdr:colOff>66675</xdr:colOff>
                    <xdr:row>55</xdr:row>
                    <xdr:rowOff>0</xdr:rowOff>
                  </from>
                  <to>
                    <xdr:col>5</xdr:col>
                    <xdr:colOff>295275</xdr:colOff>
                    <xdr:row>55</xdr:row>
                    <xdr:rowOff>180975</xdr:rowOff>
                  </to>
                </anchor>
              </controlPr>
            </control>
          </mc:Choice>
        </mc:AlternateContent>
        <mc:AlternateContent xmlns:mc="http://schemas.openxmlformats.org/markup-compatibility/2006">
          <mc:Choice Requires="x14">
            <control shapeId="21526" r:id="rId25" name="Check Box 22">
              <controlPr defaultSize="0" autoFill="0" autoLine="0" autoPict="0">
                <anchor moveWithCells="1">
                  <from>
                    <xdr:col>9</xdr:col>
                    <xdr:colOff>66675</xdr:colOff>
                    <xdr:row>55</xdr:row>
                    <xdr:rowOff>0</xdr:rowOff>
                  </from>
                  <to>
                    <xdr:col>9</xdr:col>
                    <xdr:colOff>295275</xdr:colOff>
                    <xdr:row>55</xdr:row>
                    <xdr:rowOff>180975</xdr:rowOff>
                  </to>
                </anchor>
              </controlPr>
            </control>
          </mc:Choice>
        </mc:AlternateContent>
        <mc:AlternateContent xmlns:mc="http://schemas.openxmlformats.org/markup-compatibility/2006">
          <mc:Choice Requires="x14">
            <control shapeId="21527" r:id="rId26" name="Check Box 23">
              <controlPr defaultSize="0" autoFill="0" autoLine="0" autoPict="0">
                <anchor moveWithCells="1">
                  <from>
                    <xdr:col>5</xdr:col>
                    <xdr:colOff>66675</xdr:colOff>
                    <xdr:row>57</xdr:row>
                    <xdr:rowOff>0</xdr:rowOff>
                  </from>
                  <to>
                    <xdr:col>5</xdr:col>
                    <xdr:colOff>295275</xdr:colOff>
                    <xdr:row>57</xdr:row>
                    <xdr:rowOff>180975</xdr:rowOff>
                  </to>
                </anchor>
              </controlPr>
            </control>
          </mc:Choice>
        </mc:AlternateContent>
        <mc:AlternateContent xmlns:mc="http://schemas.openxmlformats.org/markup-compatibility/2006">
          <mc:Choice Requires="x14">
            <control shapeId="21528" r:id="rId27" name="Check Box 24">
              <controlPr defaultSize="0" autoFill="0" autoLine="0" autoPict="0">
                <anchor moveWithCells="1">
                  <from>
                    <xdr:col>9</xdr:col>
                    <xdr:colOff>66675</xdr:colOff>
                    <xdr:row>57</xdr:row>
                    <xdr:rowOff>0</xdr:rowOff>
                  </from>
                  <to>
                    <xdr:col>9</xdr:col>
                    <xdr:colOff>295275</xdr:colOff>
                    <xdr:row>57</xdr:row>
                    <xdr:rowOff>180975</xdr:rowOff>
                  </to>
                </anchor>
              </controlPr>
            </control>
          </mc:Choice>
        </mc:AlternateContent>
        <mc:AlternateContent xmlns:mc="http://schemas.openxmlformats.org/markup-compatibility/2006">
          <mc:Choice Requires="x14">
            <control shapeId="21529" r:id="rId28" name="Check Box 25">
              <controlPr defaultSize="0" autoFill="0" autoLine="0" autoPict="0">
                <anchor moveWithCells="1">
                  <from>
                    <xdr:col>5</xdr:col>
                    <xdr:colOff>66675</xdr:colOff>
                    <xdr:row>59</xdr:row>
                    <xdr:rowOff>0</xdr:rowOff>
                  </from>
                  <to>
                    <xdr:col>5</xdr:col>
                    <xdr:colOff>295275</xdr:colOff>
                    <xdr:row>59</xdr:row>
                    <xdr:rowOff>180975</xdr:rowOff>
                  </to>
                </anchor>
              </controlPr>
            </control>
          </mc:Choice>
        </mc:AlternateContent>
        <mc:AlternateContent xmlns:mc="http://schemas.openxmlformats.org/markup-compatibility/2006">
          <mc:Choice Requires="x14">
            <control shapeId="21530" r:id="rId29" name="Check Box 26">
              <controlPr defaultSize="0" autoFill="0" autoLine="0" autoPict="0">
                <anchor moveWithCells="1">
                  <from>
                    <xdr:col>5</xdr:col>
                    <xdr:colOff>66675</xdr:colOff>
                    <xdr:row>59</xdr:row>
                    <xdr:rowOff>0</xdr:rowOff>
                  </from>
                  <to>
                    <xdr:col>5</xdr:col>
                    <xdr:colOff>295275</xdr:colOff>
                    <xdr:row>59</xdr:row>
                    <xdr:rowOff>180975</xdr:rowOff>
                  </to>
                </anchor>
              </controlPr>
            </control>
          </mc:Choice>
        </mc:AlternateContent>
        <mc:AlternateContent xmlns:mc="http://schemas.openxmlformats.org/markup-compatibility/2006">
          <mc:Choice Requires="x14">
            <control shapeId="21531" r:id="rId30" name="Check Box 27">
              <controlPr defaultSize="0" autoFill="0" autoLine="0" autoPict="0">
                <anchor moveWithCells="1">
                  <from>
                    <xdr:col>5</xdr:col>
                    <xdr:colOff>66675</xdr:colOff>
                    <xdr:row>59</xdr:row>
                    <xdr:rowOff>0</xdr:rowOff>
                  </from>
                  <to>
                    <xdr:col>5</xdr:col>
                    <xdr:colOff>295275</xdr:colOff>
                    <xdr:row>59</xdr:row>
                    <xdr:rowOff>180975</xdr:rowOff>
                  </to>
                </anchor>
              </controlPr>
            </control>
          </mc:Choice>
        </mc:AlternateContent>
        <mc:AlternateContent xmlns:mc="http://schemas.openxmlformats.org/markup-compatibility/2006">
          <mc:Choice Requires="x14">
            <control shapeId="21532" r:id="rId31" name="Check Box 28">
              <controlPr defaultSize="0" autoFill="0" autoLine="0" autoPict="0">
                <anchor moveWithCells="1">
                  <from>
                    <xdr:col>5</xdr:col>
                    <xdr:colOff>66675</xdr:colOff>
                    <xdr:row>59</xdr:row>
                    <xdr:rowOff>0</xdr:rowOff>
                  </from>
                  <to>
                    <xdr:col>5</xdr:col>
                    <xdr:colOff>295275</xdr:colOff>
                    <xdr:row>59</xdr:row>
                    <xdr:rowOff>180975</xdr:rowOff>
                  </to>
                </anchor>
              </controlPr>
            </control>
          </mc:Choice>
        </mc:AlternateContent>
        <mc:AlternateContent xmlns:mc="http://schemas.openxmlformats.org/markup-compatibility/2006">
          <mc:Choice Requires="x14">
            <control shapeId="21533" r:id="rId32" name="Check Box 29">
              <controlPr defaultSize="0" autoFill="0" autoLine="0" autoPict="0">
                <anchor moveWithCells="1">
                  <from>
                    <xdr:col>5</xdr:col>
                    <xdr:colOff>66675</xdr:colOff>
                    <xdr:row>60</xdr:row>
                    <xdr:rowOff>0</xdr:rowOff>
                  </from>
                  <to>
                    <xdr:col>5</xdr:col>
                    <xdr:colOff>295275</xdr:colOff>
                    <xdr:row>60</xdr:row>
                    <xdr:rowOff>180975</xdr:rowOff>
                  </to>
                </anchor>
              </controlPr>
            </control>
          </mc:Choice>
        </mc:AlternateContent>
        <mc:AlternateContent xmlns:mc="http://schemas.openxmlformats.org/markup-compatibility/2006">
          <mc:Choice Requires="x14">
            <control shapeId="21534" r:id="rId33" name="Check Box 30">
              <controlPr defaultSize="0" autoFill="0" autoLine="0" autoPict="0">
                <anchor moveWithCells="1">
                  <from>
                    <xdr:col>5</xdr:col>
                    <xdr:colOff>66675</xdr:colOff>
                    <xdr:row>61</xdr:row>
                    <xdr:rowOff>0</xdr:rowOff>
                  </from>
                  <to>
                    <xdr:col>5</xdr:col>
                    <xdr:colOff>295275</xdr:colOff>
                    <xdr:row>61</xdr:row>
                    <xdr:rowOff>180975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19</vt:i4>
      </vt:variant>
    </vt:vector>
  </HeadingPairs>
  <TitlesOfParts>
    <vt:vector size="19" baseType="lpstr">
      <vt:lpstr>Sheet2 (11)</vt:lpstr>
      <vt:lpstr>biaya hidup</vt:lpstr>
      <vt:lpstr>penentuan  margin</vt:lpstr>
      <vt:lpstr>Sheet4</vt:lpstr>
      <vt:lpstr>Sheet2 (10)</vt:lpstr>
      <vt:lpstr>Sheet2 (9)</vt:lpstr>
      <vt:lpstr>Sheet2 (8)</vt:lpstr>
      <vt:lpstr>Sheet2 (7)</vt:lpstr>
      <vt:lpstr>Sheet2 (6)</vt:lpstr>
      <vt:lpstr>Sheet2 (5)</vt:lpstr>
      <vt:lpstr>Sheet2 (4)</vt:lpstr>
      <vt:lpstr>Sheet2 (2)</vt:lpstr>
      <vt:lpstr>Sheet2 (3)</vt:lpstr>
      <vt:lpstr>Sheet2</vt:lpstr>
      <vt:lpstr>Sheet3</vt:lpstr>
      <vt:lpstr>Sheet1</vt:lpstr>
      <vt:lpstr>BJB</vt:lpstr>
      <vt:lpstr>BRI</vt:lpstr>
      <vt:lpstr>BJB (2)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2026-07-30T04:16:10Z</dcterms:modified>
</cp:coreProperties>
</file>