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Sheet1!$A$1:$J$205</definedName>
    <definedName name="_xlnm.Print_Area" localSheetId="0">Sheet2!$A$1:$O$216</definedName>
  </definedNames>
  <calcPr calcId="144525"/>
</workbook>
</file>

<file path=xl/calcChain.xml><?xml version="1.0" encoding="utf-8"?>
<calcChain xmlns="http://schemas.openxmlformats.org/spreadsheetml/2006/main">
  <c r="D168" i="3" l="1"/>
  <c r="G119" i="3" l="1"/>
  <c r="I119" i="3"/>
  <c r="H80" i="3" l="1"/>
  <c r="H81" i="3" s="1"/>
  <c r="H124" i="3" s="1"/>
  <c r="C80" i="3"/>
  <c r="C81" i="3" s="1"/>
  <c r="E119" i="3" l="1"/>
  <c r="H126" i="3" l="1"/>
  <c r="H128" i="3" s="1"/>
  <c r="B150" i="3" l="1"/>
  <c r="L167" i="2" l="1"/>
  <c r="C146" i="2" s="1"/>
  <c r="J145" i="2" s="1"/>
  <c r="C145" i="2"/>
  <c r="H140" i="3"/>
  <c r="H131" i="3" l="1"/>
  <c r="H142" i="3" l="1"/>
  <c r="H143" i="3" s="1"/>
  <c r="B149" i="3" s="1"/>
  <c r="G14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<sst xmlns="http://schemas.openxmlformats.org/spreadsheetml/2006/main" count="227" uniqueCount="183">
  <si>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</si>
  <si>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</si>
  <si>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</si>
  <si>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</si>
  <si>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</si>
  <si>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</si>
  <si>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</si>
  <si>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</si>
  <si>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</si>
  <si>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</si>
  <si>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</si>
  <si>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</si>
  <si>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</si>
  <si>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</si>
  <si>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</si>
  <si>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</si>
  <si>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</si>
  <si>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</si>
  <si>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</si>
  <si>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</si>
  <si>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</si>
  <si>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</si>
  <si>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</si>
  <si>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</si>
  <si>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</si>
  <si>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</si>
  <si>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</si>
  <si>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</si>
  <si>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</si>
  <si>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</si>
  <si>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</si>
  <si>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</si>
  <si>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</si>
  <si>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</si>
  <si>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</si>
  <si>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</si>
  <si>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</si>
  <si>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</si>
  <si>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</si>
  <si>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</si>
  <si>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</si>
  <si>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</si>
  <si>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</si>
  <si>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</si>
  <si>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</si>
  <si>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</si>
  <si>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</si>
  <si>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</si>
  <si>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</si>
  <si>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</si>
  <si>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</si>
  <si>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</si>
  <si>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</si>
  <si>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</si>
  <si>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</si>
  <si>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</si>
  <si>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</si>
  <si>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</si>
  <si>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</si>
  <si>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</si>
  <si>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</si>
  <si>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</si>
  <si>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</si>
  <si>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</si>
  <si>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</si>
  <si>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</si>
  <si>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</si>
  <si>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</si>
  <si>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</si>
  <si>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</si>
  <si>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</si>
  <si>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</si>
  <si>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</si>
  <si>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</si>
  <si>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</si>
  <si>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</si>
  <si>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</si>
  <si>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</si>
  <si>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</si>
  <si>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</si>
  <si>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</si>
  <si>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</si>
  <si>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</si>
  <si>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</si>
  <si>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</si>
  <si>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</si>
  <si>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</si>
  <si>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</si>
  <si>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</si>
  <si>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</si>
  <si>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</si>
  <si>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</si>
  <si>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</si>
  <si>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</si>
  <si>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</si>
  <si>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</si>
  <si>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</si>
  <si>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</si>
  <si>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</si>
  <si>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</si>
  <si>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</si>
  <si>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</si>
  <si>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</si>
  <si>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</si>
  <si>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</si>
  <si>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</si>
  <si>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</si>
  <si>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</si>
  <si>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</si>
  <si>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</si>
  <si>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</si>
  <si>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</si>
  <si>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</si>
  <si>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</si>
  <si>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</si>
  <si>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</si>
  <si>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</si>
  <si>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</si>
  <si>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</si>
  <si>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</si>
  <si>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</si>
  <si>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</si>
  <si>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</si>
  <si>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</si>
  <si>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</si>
  <si>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</si>
  <si>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</si>
  <si>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</si>
  <si>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</si>
  <si>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</si>
  <si>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</si>
  <si>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</si>
  <si>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</si>
  <si>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</si>
  <si>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</si>
  <si>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</si>
  <si>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</si>
  <si>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</si>
  <si>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Nama : Putrri Nabila Rahman</t>
  </si>
  <si>
    <t>Mapel :</t>
  </si>
  <si>
    <t>Kelas  :</t>
  </si>
  <si>
    <t xml:space="preserve">            </t>
  </si>
  <si>
    <t xml:space="preserve">                     </t>
  </si>
  <si>
    <t>&gt; Biaya opersional usaha, karyawan, maintenance dll</t>
  </si>
  <si>
    <t>.</t>
  </si>
  <si>
    <t>Plafond maximal kredit</t>
  </si>
  <si>
    <t>Legalitas agunan</t>
  </si>
  <si>
    <t>NILAI AGUNAN</t>
  </si>
  <si>
    <t>Dianalisa oleh,</t>
  </si>
  <si>
    <t>MARET</t>
  </si>
  <si>
    <t>APRIL</t>
  </si>
  <si>
    <t>MEI</t>
  </si>
  <si>
    <t>KONS/INVS</t>
  </si>
  <si>
    <t>JANUARI</t>
  </si>
  <si>
    <t>FEBRUARI</t>
  </si>
  <si>
    <t>JUNI</t>
  </si>
  <si>
    <t>Total Debet</t>
  </si>
  <si>
    <t>Total Kredit</t>
  </si>
  <si>
    <t>MK</t>
  </si>
  <si>
    <t>BCF*</t>
  </si>
  <si>
    <t>Diketahui oleh,</t>
  </si>
  <si>
    <t>&gt; OMSET BERDAS</t>
  </si>
  <si>
    <t>: Kontraktor pengadaan barang dan jasa</t>
  </si>
  <si>
    <t>: 24 Bulan</t>
  </si>
  <si>
    <t>: Istiqomah - Subhan</t>
  </si>
  <si>
    <t>: Kredit Produktif - KAMU ( Penambahan modal usaha )</t>
  </si>
  <si>
    <t>: SONI SAGITA</t>
  </si>
  <si>
    <t>: Blok Wareng I Rt/Rw 02/02 Desa Ciperna Kec Talun Kab Cirebon</t>
  </si>
  <si>
    <t>: Debitur RO - Lancar ( terkait loan 01008899  Outstanding 125.415.768 )</t>
  </si>
  <si>
    <t>mutasi rek tabungan Bank BCA ( No rek 1340835201 ) an Soni Sagita  periode April - Juni 2026</t>
  </si>
  <si>
    <t>KEB HANA</t>
  </si>
  <si>
    <t>* terkait</t>
  </si>
  <si>
    <t>Objek agunan 1</t>
  </si>
  <si>
    <t>Objek agunan 2</t>
  </si>
  <si>
    <t>1 Unit Mobil Mitsubishi T120SS Pu Tahun 2014/ E 8091 BI/HITAM</t>
  </si>
  <si>
    <t>1 Unit Mobil Honda CRV Tahun 2.0 AT CKD Tahun 2011/E 1506 WW/Abu metalik</t>
  </si>
  <si>
    <t>An Orang lain, terlampir kuitansi jual beli ( Otr 55Jt x 80% = 30.250.000 )</t>
  </si>
  <si>
    <t>An Orang lain, terlampir kuitansi jual beli ( Otr 115Jt x 80% = 92.000.000 )</t>
  </si>
  <si>
    <t>Max Ltv</t>
  </si>
  <si>
    <t>Nilai Taksiran Internal Kantor</t>
  </si>
  <si>
    <t>&gt; Omset Sembako, 3Jt x 30hr x 8%</t>
  </si>
  <si>
    <t>Cirebon, 21 JULI 2026</t>
  </si>
  <si>
    <t>Kantor Pusat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</si>
</sst>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i/>
      <sz val="9"/>
      <color theme="4" tint="-0.249977111117893"/>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1">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50"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Alignment="1">
      <alignment vertical="center"/>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0" fontId="44" fillId="0" borderId="5" xfId="0" applyFont="1" applyBorder="1" applyAlignment="1">
      <alignment horizontal="left" vertical="center"/>
    </xf>
    <xf numFmtId="166" fontId="44" fillId="12" borderId="12" xfId="1" applyNumberFormat="1"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4" borderId="14" xfId="0" applyFont="1" applyFill="1" applyBorder="1" applyAlignment="1">
      <alignment horizontal="center" vertical="center"/>
    </xf>
    <xf numFmtId="0" fontId="44" fillId="4" borderId="15" xfId="0" applyFont="1" applyFill="1" applyBorder="1" applyAlignment="1">
      <alignment horizontal="center" vertical="center"/>
    </xf>
    <xf numFmtId="0" fontId="44" fillId="4"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0" fontId="55" fillId="0" borderId="24" xfId="0" applyFont="1" applyBorder="1" applyAlignment="1">
      <alignment horizontal="left" vertical="center"/>
    </xf>
    <xf numFmtId="0" fontId="62" fillId="0" borderId="2" xfId="0" applyFont="1" applyBorder="1" applyAlignment="1">
      <alignment horizontal="center" vertical="top"/>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57" fillId="0" borderId="12" xfId="0" applyFont="1" applyFill="1" applyBorder="1" applyAlignment="1">
      <alignment horizontal="left" vertical="top"/>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3300"/>
      <color rgb="FFFFFF99"/>
      <color rgb="FFE8E886"/>
      <color rgb="FFCCECFF"/>
      <color rgb="FFFFFFCC"/>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88770</xdr:rowOff>
    </xdr:from>
    <xdr:to>
      <xdr:col>10</xdr:col>
      <xdr:colOff>1120</xdr:colOff>
      <xdr:row>60</xdr:row>
      <xdr:rowOff>16565</xdr:rowOff>
    </xdr:to>
    <xdr:sp macro="" textlink="">
      <xdr:nvSpPr>
        <xdr:cNvPr id="2" name="TextBox 1"/>
        <xdr:cNvSpPr txBox="1"/>
      </xdr:nvSpPr>
      <xdr:spPr>
        <a:xfrm>
          <a:off x="9525" y="3724835"/>
          <a:ext cx="6269812" cy="721649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sz="1050">
            <a:latin typeface="+mj-lt"/>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LAPORAN HASIL KUNJUNGAN DAN VERIFIKASI KREDIT (LAK</a:t>
          </a:r>
          <a:r>
            <a:rPr lang="en-US" sz="1100" b="1">
              <a:solidFill>
                <a:schemeClr val="dk1"/>
              </a:solidFill>
              <a:effectLst/>
              <a:latin typeface="+mn-lt"/>
              <a:ea typeface="+mn-ea"/>
              <a:cs typeface="+mn-cs"/>
            </a:rPr>
            <a:t>)</a:t>
          </a:r>
          <a:endParaRPr lang="en-US" sz="12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	1. Kunjungan Lapangan &amp; Cek Lingkungan (On the Spot)</a:t>
          </a:r>
          <a:endParaRPr lang="en-US" sz="1200">
            <a:effectLst/>
          </a:endParaRPr>
        </a:p>
        <a:p>
          <a:r>
            <a:rPr lang="en-US" sz="1100" b="1">
              <a:solidFill>
                <a:schemeClr val="dk1"/>
              </a:solidFill>
              <a:effectLst/>
              <a:latin typeface="+mn-lt"/>
              <a:ea typeface="+mn-ea"/>
              <a:cs typeface="+mn-cs"/>
            </a:rPr>
            <a:t>Waktu Kunjungan:</a:t>
          </a:r>
          <a:r>
            <a:rPr lang="en-US" sz="1100">
              <a:solidFill>
                <a:schemeClr val="dk1"/>
              </a:solidFill>
              <a:effectLst/>
              <a:latin typeface="+mn-lt"/>
              <a:ea typeface="+mn-ea"/>
              <a:cs typeface="+mn-cs"/>
            </a:rPr>
            <a:t> Selasa, 20</a:t>
          </a:r>
          <a:r>
            <a:rPr lang="en-US" sz="1100" baseline="0">
              <a:solidFill>
                <a:schemeClr val="dk1"/>
              </a:solidFill>
              <a:effectLst/>
              <a:latin typeface="+mn-lt"/>
              <a:ea typeface="+mn-ea"/>
              <a:cs typeface="+mn-cs"/>
            </a:rPr>
            <a:t> Juli 2026</a:t>
          </a:r>
          <a:r>
            <a:rPr lang="en-US" sz="1100">
              <a:solidFill>
                <a:schemeClr val="dk1"/>
              </a:solidFill>
              <a:effectLst/>
              <a:latin typeface="+mn-lt"/>
              <a:ea typeface="+mn-ea"/>
              <a:cs typeface="+mn-cs"/>
            </a:rPr>
            <a:t>.</a:t>
          </a:r>
          <a:endParaRPr lang="en-US" sz="1200">
            <a:effectLst/>
          </a:endParaRPr>
        </a:p>
        <a:p>
          <a:r>
            <a:rPr lang="en-US" sz="1100" b="1">
              <a:solidFill>
                <a:schemeClr val="dk1"/>
              </a:solidFill>
              <a:effectLst/>
              <a:latin typeface="+mn-lt"/>
              <a:ea typeface="+mn-ea"/>
              <a:cs typeface="+mn-cs"/>
            </a:rPr>
            <a:t>Hasil Verifikasi:</a:t>
          </a:r>
          <a:r>
            <a:rPr lang="en-US" sz="1100">
              <a:solidFill>
                <a:schemeClr val="dk1"/>
              </a:solidFill>
              <a:effectLst/>
              <a:latin typeface="+mn-lt"/>
              <a:ea typeface="+mn-ea"/>
              <a:cs typeface="+mn-cs"/>
            </a:rPr>
            <a:t> Tim melakukan kunjungan lapangan dan bertemu langsung dengan debitur di rumah tinggal sesuai alamat KTP. Status kepemilikan rumah tinggal tersebut adalah milik pribadi debitur.</a:t>
          </a:r>
          <a:endParaRPr lang="en-US" sz="1200">
            <a:effectLst/>
          </a:endParaRPr>
        </a:p>
        <a:p>
          <a:r>
            <a:rPr lang="en-US" sz="1100" b="1">
              <a:solidFill>
                <a:schemeClr val="dk1"/>
              </a:solidFill>
              <a:effectLst/>
              <a:latin typeface="+mn-lt"/>
              <a:ea typeface="+mn-ea"/>
              <a:cs typeface="+mn-cs"/>
            </a:rPr>
            <a:t>Cek Lingkungan:</a:t>
          </a:r>
          <a:r>
            <a:rPr lang="en-US" sz="1100">
              <a:solidFill>
                <a:schemeClr val="dk1"/>
              </a:solidFill>
              <a:effectLst/>
              <a:latin typeface="+mn-lt"/>
              <a:ea typeface="+mn-ea"/>
              <a:cs typeface="+mn-cs"/>
            </a:rPr>
            <a:t> Berdasarkan konfirmasi dengan warga setempat, benar</a:t>
          </a:r>
          <a:r>
            <a:rPr lang="en-US" sz="1100" baseline="0">
              <a:solidFill>
                <a:schemeClr val="dk1"/>
              </a:solidFill>
              <a:effectLst/>
              <a:latin typeface="+mn-lt"/>
              <a:ea typeface="+mn-ea"/>
              <a:cs typeface="+mn-cs"/>
            </a:rPr>
            <a:t> pemohon tinggal di alamat sesuai KTP. </a:t>
          </a:r>
          <a:r>
            <a:rPr lang="en-US" sz="1100">
              <a:solidFill>
                <a:schemeClr val="dk1"/>
              </a:solidFill>
              <a:effectLst/>
              <a:latin typeface="+mn-lt"/>
              <a:ea typeface="+mn-ea"/>
              <a:cs typeface="+mn-cs"/>
            </a:rPr>
            <a:t>Warga</a:t>
          </a:r>
          <a:r>
            <a:rPr lang="en-US" sz="1100" baseline="0">
              <a:solidFill>
                <a:schemeClr val="dk1"/>
              </a:solidFill>
              <a:effectLst/>
              <a:latin typeface="+mn-lt"/>
              <a:ea typeface="+mn-ea"/>
              <a:cs typeface="+mn-cs"/>
            </a:rPr>
            <a:t> sekitar tempat tinggal </a:t>
          </a:r>
          <a:r>
            <a:rPr lang="en-US" sz="1100">
              <a:solidFill>
                <a:schemeClr val="dk1"/>
              </a:solidFill>
              <a:effectLst/>
              <a:latin typeface="+mn-lt"/>
              <a:ea typeface="+mn-ea"/>
              <a:cs typeface="+mn-cs"/>
            </a:rPr>
            <a:t>mengenal baik debitur dan pasangan, serta memastikan yang bersangkutan memiliki reputasi sosial yang baik dan tidak sedang terlibat masalah hukum (pidana/perdata).</a:t>
          </a:r>
          <a:endParaRPr lang="en-US" sz="1200">
            <a:effectLst/>
          </a:endParaRPr>
        </a:p>
        <a:p>
          <a:r>
            <a:rPr lang="en-US" sz="1100" b="1">
              <a:solidFill>
                <a:schemeClr val="dk1"/>
              </a:solidFill>
              <a:effectLst/>
              <a:latin typeface="+mn-lt"/>
              <a:ea typeface="+mn-ea"/>
              <a:cs typeface="+mn-cs"/>
            </a:rPr>
            <a:t>	2. Karakter &amp; Riwayat Kredit (Character)</a:t>
          </a:r>
          <a:endParaRPr lang="en-US" sz="1200">
            <a:effectLst/>
          </a:endParaRPr>
        </a:p>
        <a:p>
          <a:r>
            <a:rPr lang="en-US" sz="1100" b="1">
              <a:solidFill>
                <a:schemeClr val="dk1"/>
              </a:solidFill>
              <a:effectLst/>
              <a:latin typeface="+mn-lt"/>
              <a:ea typeface="+mn-ea"/>
              <a:cs typeface="+mn-cs"/>
            </a:rPr>
            <a:t>Sikap Debitur:</a:t>
          </a:r>
          <a:r>
            <a:rPr lang="en-US" sz="1100">
              <a:solidFill>
                <a:schemeClr val="dk1"/>
              </a:solidFill>
              <a:effectLst/>
              <a:latin typeface="+mn-lt"/>
              <a:ea typeface="+mn-ea"/>
              <a:cs typeface="+mn-cs"/>
            </a:rPr>
            <a:t> Sangat kooperatif, transparan dalam memberikan informasi pekerjaan/usaha yang di jalankan, serta menjelaskan detail rencana penggunaan dana pinjaman.</a:t>
          </a:r>
          <a:endParaRPr lang="en-US" sz="1200">
            <a:effectLst/>
          </a:endParaRPr>
        </a:p>
        <a:p>
          <a:r>
            <a:rPr lang="en-US" sz="1100" b="1">
              <a:solidFill>
                <a:schemeClr val="dk1"/>
              </a:solidFill>
              <a:effectLst/>
              <a:latin typeface="+mn-lt"/>
              <a:ea typeface="+mn-ea"/>
              <a:cs typeface="+mn-cs"/>
            </a:rPr>
            <a:t>Riwayat Fasilitas:</a:t>
          </a:r>
          <a:r>
            <a:rPr lang="en-US" sz="1100">
              <a:solidFill>
                <a:schemeClr val="dk1"/>
              </a:solidFill>
              <a:effectLst/>
              <a:latin typeface="+mn-lt"/>
              <a:ea typeface="+mn-ea"/>
              <a:cs typeface="+mn-cs"/>
            </a:rPr>
            <a:t> Debitur merupakan nasabah </a:t>
          </a:r>
          <a:r>
            <a:rPr lang="en-US" sz="1100" i="1">
              <a:solidFill>
                <a:schemeClr val="dk1"/>
              </a:solidFill>
              <a:effectLst/>
              <a:latin typeface="+mn-lt"/>
              <a:ea typeface="+mn-ea"/>
              <a:cs typeface="+mn-cs"/>
            </a:rPr>
            <a:t>existing</a:t>
          </a:r>
          <a:r>
            <a:rPr lang="en-US" sz="1100">
              <a:solidFill>
                <a:schemeClr val="dk1"/>
              </a:solidFill>
              <a:effectLst/>
              <a:latin typeface="+mn-lt"/>
              <a:ea typeface="+mn-ea"/>
              <a:cs typeface="+mn-cs"/>
            </a:rPr>
            <a:t> BPR Cahaya Fajar dengan </a:t>
          </a:r>
          <a:r>
            <a:rPr lang="en-US" sz="1100" i="1">
              <a:solidFill>
                <a:schemeClr val="dk1"/>
              </a:solidFill>
              <a:effectLst/>
              <a:latin typeface="+mn-lt"/>
              <a:ea typeface="+mn-ea"/>
              <a:cs typeface="+mn-cs"/>
            </a:rPr>
            <a:t>track record</a:t>
          </a:r>
          <a:r>
            <a:rPr lang="en-US" sz="1100">
              <a:solidFill>
                <a:schemeClr val="dk1"/>
              </a:solidFill>
              <a:effectLst/>
              <a:latin typeface="+mn-lt"/>
              <a:ea typeface="+mn-ea"/>
              <a:cs typeface="+mn-cs"/>
            </a:rPr>
            <a:t> kewajiban angsuran sebelumnya berjalan </a:t>
          </a:r>
          <a:r>
            <a:rPr lang="en-US" sz="1100" b="1">
              <a:solidFill>
                <a:schemeClr val="dk1"/>
              </a:solidFill>
              <a:effectLst/>
              <a:latin typeface="+mn-lt"/>
              <a:ea typeface="+mn-ea"/>
              <a:cs typeface="+mn-cs"/>
            </a:rPr>
            <a:t>Lancar</a:t>
          </a:r>
          <a:r>
            <a:rPr lang="en-US" sz="1100">
              <a:solidFill>
                <a:schemeClr val="dk1"/>
              </a:solidFill>
              <a:effectLst/>
              <a:latin typeface="+mn-lt"/>
              <a:ea typeface="+mn-ea"/>
              <a:cs typeface="+mn-cs"/>
            </a:rPr>
            <a:t>.</a:t>
          </a:r>
          <a:endParaRPr lang="en-US" sz="1200">
            <a:effectLst/>
          </a:endParaRPr>
        </a:p>
        <a:p>
          <a:r>
            <a:rPr lang="en-US" sz="1100" b="1">
              <a:solidFill>
                <a:schemeClr val="dk1"/>
              </a:solidFill>
              <a:effectLst/>
              <a:latin typeface="+mn-lt"/>
              <a:ea typeface="+mn-ea"/>
              <a:cs typeface="+mn-cs"/>
            </a:rPr>
            <a:t>	3. Profil Pekerjaan &amp; Usaha (Condition &amp; Capital)</a:t>
          </a:r>
          <a:endParaRPr lang="en-US" sz="1200">
            <a:effectLst/>
          </a:endParaRPr>
        </a:p>
        <a:p>
          <a:r>
            <a:rPr lang="en-US" sz="1100" b="1">
              <a:solidFill>
                <a:schemeClr val="dk1"/>
              </a:solidFill>
              <a:effectLst/>
              <a:latin typeface="+mn-lt"/>
              <a:ea typeface="+mn-ea"/>
              <a:cs typeface="+mn-cs"/>
            </a:rPr>
            <a:t>Pekerjaan/Usaha</a:t>
          </a:r>
          <a:r>
            <a:rPr lang="en-US" sz="1100" b="1" baseline="0">
              <a:solidFill>
                <a:schemeClr val="dk1"/>
              </a:solidFill>
              <a:effectLst/>
              <a:latin typeface="+mn-lt"/>
              <a:ea typeface="+mn-ea"/>
              <a:cs typeface="+mn-cs"/>
            </a:rPr>
            <a:t>:</a:t>
          </a:r>
          <a:r>
            <a:rPr lang="en-US" sz="1100" b="0" baseline="0">
              <a:solidFill>
                <a:schemeClr val="dk1"/>
              </a:solidFill>
              <a:effectLst/>
              <a:latin typeface="+mn-lt"/>
              <a:ea typeface="+mn-ea"/>
              <a:cs typeface="+mn-cs"/>
            </a:rPr>
            <a:t> M</a:t>
          </a:r>
          <a:r>
            <a:rPr lang="en-US" sz="1100">
              <a:solidFill>
                <a:schemeClr val="dk1"/>
              </a:solidFill>
              <a:effectLst/>
              <a:latin typeface="+mn-lt"/>
              <a:ea typeface="+mn-ea"/>
              <a:cs typeface="+mn-cs"/>
            </a:rPr>
            <a:t>emilki usaha Kontraktor Umum ( Pengadaan</a:t>
          </a:r>
          <a:r>
            <a:rPr lang="en-US" sz="1100" baseline="0">
              <a:solidFill>
                <a:schemeClr val="dk1"/>
              </a:solidFill>
              <a:effectLst/>
              <a:latin typeface="+mn-lt"/>
              <a:ea typeface="+mn-ea"/>
              <a:cs typeface="+mn-cs"/>
            </a:rPr>
            <a:t> barang dan jasa ) dengan nama dagang usaha CV, Cakra Dwi Rangga ( -+ 15th )</a:t>
          </a:r>
        </a:p>
        <a:p>
          <a:r>
            <a:rPr lang="en-US" sz="1100" baseline="0">
              <a:solidFill>
                <a:schemeClr val="dk1"/>
              </a:solidFill>
              <a:effectLst/>
              <a:latin typeface="+mn-lt"/>
              <a:ea typeface="+mn-ea"/>
              <a:cs typeface="+mn-cs"/>
            </a:rPr>
            <a:t>dan Sembako Toko Anugrah ( Grosir &amp; ecer ) sudah berjalan sekitar 3th.</a:t>
          </a:r>
          <a:endParaRPr lang="en-US" sz="1200">
            <a:effectLst/>
          </a:endParaRPr>
        </a:p>
        <a:p>
          <a:r>
            <a:rPr lang="en-US" sz="1100" b="1">
              <a:solidFill>
                <a:schemeClr val="dk1"/>
              </a:solidFill>
              <a:effectLst/>
              <a:latin typeface="+mn-lt"/>
              <a:ea typeface="+mn-ea"/>
              <a:cs typeface="+mn-cs"/>
            </a:rPr>
            <a:t>Legalitas &amp; Fasilitas:</a:t>
          </a:r>
          <a:r>
            <a:rPr lang="en-US" sz="1100">
              <a:solidFill>
                <a:schemeClr val="dk1"/>
              </a:solidFill>
              <a:effectLst/>
              <a:latin typeface="+mn-lt"/>
              <a:ea typeface="+mn-ea"/>
              <a:cs typeface="+mn-cs"/>
            </a:rPr>
            <a:t> Dokumen legalitas data pribadi dan legalitas usaha dinyatakan lengkap,</a:t>
          </a:r>
          <a:r>
            <a:rPr lang="en-US" sz="1100" baseline="0">
              <a:solidFill>
                <a:schemeClr val="dk1"/>
              </a:solidFill>
              <a:effectLst/>
              <a:latin typeface="+mn-lt"/>
              <a:ea typeface="+mn-ea"/>
              <a:cs typeface="+mn-cs"/>
            </a:rPr>
            <a:t> sarana dan prasarana lainya cukup</a:t>
          </a:r>
          <a:endParaRPr lang="en-US" sz="1200">
            <a:effectLst/>
          </a:endParaRPr>
        </a:p>
        <a:p>
          <a:r>
            <a:rPr lang="en-US" sz="1100" b="1">
              <a:solidFill>
                <a:schemeClr val="dk1"/>
              </a:solidFill>
              <a:effectLst/>
              <a:latin typeface="+mn-lt"/>
              <a:ea typeface="+mn-ea"/>
              <a:cs typeface="+mn-cs"/>
            </a:rPr>
            <a:t>	</a:t>
          </a:r>
          <a:r>
            <a:rPr lang="en-US" b="1"/>
            <a:t>4. Tujuan Penggunaan Kredit &amp; Agunan (Condition &amp; Collateral)</a:t>
          </a:r>
          <a:endParaRPr lang="en-US"/>
        </a:p>
        <a:p>
          <a:r>
            <a:rPr lang="en-US" b="1"/>
            <a:t>Tujuan Kredit:</a:t>
          </a:r>
          <a:r>
            <a:rPr lang="en-US"/>
            <a:t> untuk modal kerja operasional usaha debitur, khususnya pembiayaan proyek di RSBD</a:t>
          </a:r>
          <a:r>
            <a:rPr lang="en-US" baseline="0"/>
            <a:t> Pekalongan, proyek yang sudah berjalan antara lain pembangunan rumah pribadi di Beber, Proyek Perumahan Signature Bogor, RS Sumber Waras, Coffe 7 Cirebon.</a:t>
          </a:r>
          <a:endParaRPr lang="en-US"/>
        </a:p>
        <a:p>
          <a:r>
            <a:rPr lang="en-US" b="1"/>
            <a:t>Agunan yang Diajukan:</a:t>
          </a:r>
          <a:r>
            <a:rPr lang="en-US"/>
            <a:t> BPKB</a:t>
          </a:r>
          <a:r>
            <a:rPr lang="en-US" baseline="0"/>
            <a:t> Mobil Honda C-RV Tahun 2011 &amp; Mitsubsihi Pik Up Tahun 2014</a:t>
          </a:r>
        </a:p>
        <a:p>
          <a:r>
            <a:rPr lang="en-US" baseline="0"/>
            <a:t>an orang lain dengan lampiran jual beli terlampir.</a:t>
          </a:r>
          <a:endParaRPr lang="en-US"/>
        </a:p>
        <a:p>
          <a:r>
            <a:rPr lang="en-US" sz="1100" b="1">
              <a:solidFill>
                <a:schemeClr val="dk1"/>
              </a:solidFill>
              <a:effectLst/>
              <a:latin typeface="+mn-lt"/>
              <a:ea typeface="+mn-ea"/>
              <a:cs typeface="+mn-cs"/>
            </a:rPr>
            <a:t>	5. Verifikasi Kapasitas Pendapatan (Repayment Capacity)</a:t>
          </a:r>
          <a:endParaRPr lang="en-US" sz="1200">
            <a:effectLst/>
          </a:endParaRPr>
        </a:p>
        <a:p>
          <a:r>
            <a:rPr lang="en-US" sz="1100">
              <a:solidFill>
                <a:schemeClr val="dk1"/>
              </a:solidFill>
              <a:effectLst/>
              <a:latin typeface="+mn-lt"/>
              <a:ea typeface="+mn-ea"/>
              <a:cs typeface="+mn-cs"/>
            </a:rPr>
            <a:t>Debitur tidak menyajikan laporan keuangan formal terkait laba rugi,</a:t>
          </a:r>
          <a:r>
            <a:rPr lang="en-US" sz="1100" baseline="0">
              <a:solidFill>
                <a:schemeClr val="dk1"/>
              </a:solidFill>
              <a:effectLst/>
              <a:latin typeface="+mn-lt"/>
              <a:ea typeface="+mn-ea"/>
              <a:cs typeface="+mn-cs"/>
            </a:rPr>
            <a:t> sebagai pengganti pemohon lampirkan mutasi rek tabungan Bank BCA ( No rek 1340835201 ) an Soni Sagita  periode April - Juni 2026. Pemohon menjelaskan bahwa transaksi tersebut benar adalah transaksi usaha pemohon baik itu pendapatan maupun pengeluaran, pendapatan lainya dari suaha sembako dengan rata rata penjualan setiap hari 3-6jt.</a:t>
          </a:r>
          <a:endParaRPr lang="en-US" sz="1200">
            <a:effectLst/>
          </a:endParaRPr>
        </a:p>
        <a:p>
          <a:r>
            <a:rPr lang="en-US" sz="1100" b="1">
              <a:solidFill>
                <a:schemeClr val="dk1"/>
              </a:solidFill>
              <a:effectLst/>
              <a:latin typeface="+mn-lt"/>
              <a:ea typeface="+mn-ea"/>
              <a:cs typeface="+mn-cs"/>
            </a:rPr>
            <a:t>	6. Informasi Kekayaan/Aset Posisi Juni 2026</a:t>
          </a:r>
          <a:endParaRPr lang="en-US" sz="1200">
            <a:effectLst/>
          </a:endParaRPr>
        </a:p>
        <a:p>
          <a:r>
            <a:rPr lang="en-US" sz="1100">
              <a:solidFill>
                <a:schemeClr val="dk1"/>
              </a:solidFill>
              <a:effectLst/>
              <a:latin typeface="+mn-lt"/>
              <a:ea typeface="+mn-ea"/>
              <a:cs typeface="+mn-cs"/>
            </a:rPr>
            <a:t>Berdasarkan wawancara dan pengakuan (</a:t>
          </a:r>
          <a:r>
            <a:rPr lang="en-US" sz="1100" i="1">
              <a:solidFill>
                <a:schemeClr val="dk1"/>
              </a:solidFill>
              <a:effectLst/>
              <a:latin typeface="+mn-lt"/>
              <a:ea typeface="+mn-ea"/>
              <a:cs typeface="+mn-cs"/>
            </a:rPr>
            <a:t>self-declaration</a:t>
          </a:r>
          <a:r>
            <a:rPr lang="en-US" sz="1100">
              <a:solidFill>
                <a:schemeClr val="dk1"/>
              </a:solidFill>
              <a:effectLst/>
              <a:latin typeface="+mn-lt"/>
              <a:ea typeface="+mn-ea"/>
              <a:cs typeface="+mn-cs"/>
            </a:rPr>
            <a:t>)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sz="1200">
            <a:effectLst/>
          </a:endParaRPr>
        </a:p>
        <a:p>
          <a:r>
            <a:rPr lang="en-US" sz="1100">
              <a:solidFill>
                <a:schemeClr val="dk1"/>
              </a:solidFill>
              <a:effectLst/>
              <a:latin typeface="+mn-lt"/>
              <a:ea typeface="+mn-ea"/>
              <a:cs typeface="+mn-cs"/>
            </a:rPr>
            <a:t>1 Unit Rumah Tinggal, 1 Unit Mobil Rush,</a:t>
          </a:r>
          <a:r>
            <a:rPr lang="en-US" sz="1100" baseline="0">
              <a:solidFill>
                <a:schemeClr val="dk1"/>
              </a:solidFill>
              <a:effectLst/>
              <a:latin typeface="+mn-lt"/>
              <a:ea typeface="+mn-ea"/>
              <a:cs typeface="+mn-cs"/>
            </a:rPr>
            <a:t> 1 CRV, 1 Mobil Pik Up, 1 lokasi toko dan 3 motor serta beberpa petak tanah.</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177</xdr:row>
      <xdr:rowOff>124240</xdr:rowOff>
    </xdr:from>
    <xdr:to>
      <xdr:col>9</xdr:col>
      <xdr:colOff>433061</xdr:colOff>
      <xdr:row>186</xdr:row>
      <xdr:rowOff>0</xdr:rowOff>
    </xdr:to>
    <xdr:sp macro="" textlink="">
      <xdr:nvSpPr>
        <xdr:cNvPr id="7" name="TextBox 6"/>
        <xdr:cNvSpPr txBox="1"/>
      </xdr:nvSpPr>
      <xdr:spPr>
        <a:xfrm>
          <a:off x="13961" y="28500457"/>
          <a:ext cx="6258339" cy="1515717"/>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b="1"/>
            <a:t>DISETUJUI</a:t>
          </a:r>
          <a:r>
            <a:rPr lang="en-US"/>
            <a:t> dengan ketentuan sebagai berikut:</a:t>
          </a:r>
        </a:p>
        <a:p>
          <a:r>
            <a:rPr lang="en-US"/>
            <a:t>Plafon pinjaman sebesar </a:t>
          </a:r>
          <a:r>
            <a:rPr lang="en-US" b="1"/>
            <a:t>Rp132.500.000,-</a:t>
          </a:r>
          <a:r>
            <a:rPr lang="en-US"/>
            <a:t> untuk jangka waktu </a:t>
          </a:r>
          <a:r>
            <a:rPr lang="en-US" b="1"/>
            <a:t>2 (dua) tahun</a:t>
          </a:r>
          <a:r>
            <a:rPr lang="en-US"/>
            <a:t>, dengan suku bunga/jasa fasilitas Kredit</a:t>
          </a:r>
          <a:r>
            <a:rPr lang="en-US" baseline="0"/>
            <a:t> Modal Usaha</a:t>
          </a:r>
          <a:r>
            <a:rPr lang="en-US"/>
            <a:t> </a:t>
          </a:r>
          <a:r>
            <a:rPr lang="en-US" i="1" u="sng"/>
            <a:t>sebesar </a:t>
          </a:r>
          <a:r>
            <a:rPr lang="en-US" b="1" i="1" u="sng"/>
            <a:t>13% p.a.</a:t>
          </a:r>
          <a:r>
            <a:rPr lang="en-US" i="1" u="sng"/>
            <a:t> mengacu pada Surat Edaran No. 010/SE/CF/VI/2026</a:t>
          </a:r>
          <a:r>
            <a:rPr lang="en-US"/>
            <a:t>). Agunan yang diikat adalah BPKB sesuai dengan ketentuan teknis yang berlaku</a:t>
          </a:r>
          <a:r>
            <a:rPr lang="en-US" sz="1100" b="0" i="1" u="none" baseline="0">
              <a:latin typeface="+mj-lt"/>
            </a:rPr>
            <a:t>.</a:t>
          </a:r>
          <a:endParaRPr lang="en-US"/>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168</xdr:row>
      <xdr:rowOff>182216</xdr:rowOff>
    </xdr:from>
    <xdr:to>
      <xdr:col>9</xdr:col>
      <xdr:colOff>420343</xdr:colOff>
      <xdr:row>177</xdr:row>
      <xdr:rowOff>0</xdr:rowOff>
    </xdr:to>
    <xdr:sp macro="" textlink="">
      <xdr:nvSpPr>
        <xdr:cNvPr id="4" name="TextBox 3"/>
        <xdr:cNvSpPr txBox="1">
          <a:spLocks/>
        </xdr:cNvSpPr>
      </xdr:nvSpPr>
      <xdr:spPr>
        <a:xfrm>
          <a:off x="14908" y="28558433"/>
          <a:ext cx="6244674" cy="1581980"/>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Keterangan</a:t>
          </a:r>
          <a:r>
            <a:rPr lang="en-US" sz="1100" b="1" u="sng" baseline="0"/>
            <a:t> lainya :</a:t>
          </a:r>
          <a:endParaRPr lang="en-US" sz="1100" b="1" u="sng"/>
        </a:p>
        <a:p>
          <a:r>
            <a:rPr lang="en-US" sz="1100" b="0" u="none"/>
            <a:t>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(ready to use).</a:t>
          </a:r>
        </a:p>
        <a:p>
          <a:r>
            <a:rPr lang="en-US" sz="1100" b="0" u="none"/>
            <a:t>	Terkait Cek Fisik Kendaraan, validasi teknis nomor rangka dan nomor mesin akan dilakukan melalui mekanisme Cek Fisik Standar Bank oleh petugas operasional pada saat proses administrasi kredit atau sebelum dilakukan pencairan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01" t="s">
        <v>16</v>
      </c>
      <c r="C2" s="301"/>
      <c r="D2" s="301"/>
      <c r="E2" s="301"/>
      <c r="F2" s="301"/>
      <c r="G2" s="301"/>
      <c r="H2" s="301"/>
      <c r="I2" s="301"/>
      <c r="J2" s="301"/>
      <c r="K2" s="301"/>
      <c r="L2" s="301"/>
      <c r="M2" s="301"/>
      <c r="N2" s="301"/>
      <c r="O2" s="8"/>
    </row>
    <row r="3" spans="1:15" ht="18.75" customHeight="1">
      <c r="A3" s="8"/>
      <c r="B3" s="306" t="s">
        <v>85</v>
      </c>
      <c r="C3" s="307"/>
      <c r="D3" s="307"/>
      <c r="E3" s="307"/>
      <c r="F3" s="307"/>
      <c r="G3" s="307"/>
      <c r="H3" s="307"/>
      <c r="I3" s="307"/>
      <c r="J3" s="307"/>
      <c r="K3" s="307"/>
      <c r="L3" s="307"/>
      <c r="M3" s="307"/>
      <c r="N3" s="308"/>
      <c r="O3" s="8"/>
    </row>
    <row r="4" spans="1:15" ht="15" customHeight="1">
      <c r="A4" s="8"/>
      <c r="B4" s="303" t="s">
        <v>86</v>
      </c>
      <c r="C4" s="304"/>
      <c r="D4" s="304"/>
      <c r="E4" s="304"/>
      <c r="F4" s="304"/>
      <c r="G4" s="304"/>
      <c r="H4" s="304"/>
      <c r="I4" s="304"/>
      <c r="J4" s="304"/>
      <c r="K4" s="304"/>
      <c r="L4" s="304"/>
      <c r="M4" s="304"/>
      <c r="N4" s="305"/>
      <c r="O4" s="8"/>
    </row>
    <row r="5" spans="1:15">
      <c r="A5" s="8"/>
      <c r="B5" s="265" t="s">
        <v>78</v>
      </c>
      <c r="C5" s="266"/>
      <c r="D5" s="266"/>
      <c r="E5" s="266"/>
      <c r="F5" s="266"/>
      <c r="G5" s="266"/>
      <c r="H5" s="266"/>
      <c r="I5" s="266"/>
      <c r="J5" s="266"/>
      <c r="K5" s="266"/>
      <c r="L5" s="266"/>
      <c r="M5" s="266"/>
      <c r="N5" s="267"/>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39" t="s">
        <v>37</v>
      </c>
      <c r="C11" s="240"/>
      <c r="D11" s="240"/>
      <c r="E11" s="240"/>
      <c r="F11" s="240"/>
      <c r="G11" s="240"/>
      <c r="H11" s="240"/>
      <c r="I11" s="240"/>
      <c r="J11" s="240"/>
      <c r="K11" s="240"/>
      <c r="L11" s="240"/>
      <c r="M11" s="240"/>
      <c r="N11" s="241"/>
      <c r="O11" s="9"/>
    </row>
    <row r="12" spans="1:15">
      <c r="A12" s="8"/>
      <c r="B12" s="289" t="s">
        <v>88</v>
      </c>
      <c r="C12" s="311"/>
      <c r="D12" s="311"/>
      <c r="E12" s="311"/>
      <c r="F12" s="311"/>
      <c r="G12" s="311"/>
      <c r="H12" s="311"/>
      <c r="I12" s="311"/>
      <c r="J12" s="311"/>
      <c r="K12" s="311"/>
      <c r="L12" s="311"/>
      <c r="M12" s="311"/>
      <c r="N12" s="312"/>
      <c r="O12" s="9"/>
    </row>
    <row r="13" spans="1:15">
      <c r="A13" s="8"/>
      <c r="B13" s="313"/>
      <c r="C13" s="314"/>
      <c r="D13" s="314"/>
      <c r="E13" s="314"/>
      <c r="F13" s="314"/>
      <c r="G13" s="314"/>
      <c r="H13" s="314"/>
      <c r="I13" s="314"/>
      <c r="J13" s="314"/>
      <c r="K13" s="314"/>
      <c r="L13" s="314"/>
      <c r="M13" s="314"/>
      <c r="N13" s="315"/>
      <c r="O13" s="9"/>
    </row>
    <row r="14" spans="1:15" hidden="1">
      <c r="A14" s="8"/>
      <c r="B14" s="313"/>
      <c r="C14" s="314"/>
      <c r="D14" s="314"/>
      <c r="E14" s="314"/>
      <c r="F14" s="314"/>
      <c r="G14" s="314"/>
      <c r="H14" s="314"/>
      <c r="I14" s="314"/>
      <c r="J14" s="314"/>
      <c r="K14" s="314"/>
      <c r="L14" s="314"/>
      <c r="M14" s="314"/>
      <c r="N14" s="315"/>
      <c r="O14" s="9"/>
    </row>
    <row r="15" spans="1:15">
      <c r="A15" s="8"/>
      <c r="B15" s="313"/>
      <c r="C15" s="314"/>
      <c r="D15" s="314"/>
      <c r="E15" s="314"/>
      <c r="F15" s="314"/>
      <c r="G15" s="314"/>
      <c r="H15" s="314"/>
      <c r="I15" s="314"/>
      <c r="J15" s="314"/>
      <c r="K15" s="314"/>
      <c r="L15" s="314"/>
      <c r="M15" s="314"/>
      <c r="N15" s="315"/>
      <c r="O15" s="9"/>
    </row>
    <row r="16" spans="1:15">
      <c r="A16" s="8"/>
      <c r="B16" s="313"/>
      <c r="C16" s="314"/>
      <c r="D16" s="314"/>
      <c r="E16" s="314"/>
      <c r="F16" s="314"/>
      <c r="G16" s="314"/>
      <c r="H16" s="314"/>
      <c r="I16" s="314"/>
      <c r="J16" s="314"/>
      <c r="K16" s="314"/>
      <c r="L16" s="314"/>
      <c r="M16" s="314"/>
      <c r="N16" s="315"/>
      <c r="O16" s="9"/>
    </row>
    <row r="17" spans="1:17">
      <c r="A17" s="8"/>
      <c r="B17" s="313"/>
      <c r="C17" s="314"/>
      <c r="D17" s="314"/>
      <c r="E17" s="314"/>
      <c r="F17" s="314"/>
      <c r="G17" s="314"/>
      <c r="H17" s="314"/>
      <c r="I17" s="314"/>
      <c r="J17" s="314"/>
      <c r="K17" s="314"/>
      <c r="L17" s="314"/>
      <c r="M17" s="314"/>
      <c r="N17" s="315"/>
      <c r="O17" s="9"/>
    </row>
    <row r="18" spans="1:17">
      <c r="A18" s="8"/>
      <c r="B18" s="313"/>
      <c r="C18" s="314"/>
      <c r="D18" s="314"/>
      <c r="E18" s="314"/>
      <c r="F18" s="314"/>
      <c r="G18" s="314"/>
      <c r="H18" s="314"/>
      <c r="I18" s="314"/>
      <c r="J18" s="314"/>
      <c r="K18" s="314"/>
      <c r="L18" s="314"/>
      <c r="M18" s="314"/>
      <c r="N18" s="315"/>
      <c r="O18" s="9"/>
    </row>
    <row r="19" spans="1:17">
      <c r="A19" s="8"/>
      <c r="B19" s="313"/>
      <c r="C19" s="314"/>
      <c r="D19" s="314"/>
      <c r="E19" s="314"/>
      <c r="F19" s="314"/>
      <c r="G19" s="314"/>
      <c r="H19" s="314"/>
      <c r="I19" s="314"/>
      <c r="J19" s="314"/>
      <c r="K19" s="314"/>
      <c r="L19" s="314"/>
      <c r="M19" s="314"/>
      <c r="N19" s="315"/>
      <c r="O19" s="9"/>
    </row>
    <row r="20" spans="1:17">
      <c r="A20" s="8"/>
      <c r="B20" s="313"/>
      <c r="C20" s="314"/>
      <c r="D20" s="314"/>
      <c r="E20" s="314"/>
      <c r="F20" s="314"/>
      <c r="G20" s="314"/>
      <c r="H20" s="314"/>
      <c r="I20" s="314"/>
      <c r="J20" s="314"/>
      <c r="K20" s="314"/>
      <c r="L20" s="314"/>
      <c r="M20" s="314"/>
      <c r="N20" s="315"/>
      <c r="O20" s="9"/>
    </row>
    <row r="21" spans="1:17">
      <c r="A21" s="8"/>
      <c r="B21" s="313"/>
      <c r="C21" s="314"/>
      <c r="D21" s="314"/>
      <c r="E21" s="314"/>
      <c r="F21" s="314"/>
      <c r="G21" s="314"/>
      <c r="H21" s="314"/>
      <c r="I21" s="314"/>
      <c r="J21" s="314"/>
      <c r="K21" s="314"/>
      <c r="L21" s="314"/>
      <c r="M21" s="314"/>
      <c r="N21" s="315"/>
      <c r="O21" s="9"/>
    </row>
    <row r="22" spans="1:17" hidden="1">
      <c r="A22" s="8"/>
      <c r="B22" s="313"/>
      <c r="C22" s="314"/>
      <c r="D22" s="314"/>
      <c r="E22" s="314"/>
      <c r="F22" s="314"/>
      <c r="G22" s="314"/>
      <c r="H22" s="314"/>
      <c r="I22" s="314"/>
      <c r="J22" s="314"/>
      <c r="K22" s="314"/>
      <c r="L22" s="314"/>
      <c r="M22" s="314"/>
      <c r="N22" s="315"/>
      <c r="O22" s="9"/>
    </row>
    <row r="23" spans="1:17" hidden="1">
      <c r="A23" s="8"/>
      <c r="B23" s="313"/>
      <c r="C23" s="314"/>
      <c r="D23" s="314"/>
      <c r="E23" s="314"/>
      <c r="F23" s="314"/>
      <c r="G23" s="314"/>
      <c r="H23" s="314"/>
      <c r="I23" s="314"/>
      <c r="J23" s="314"/>
      <c r="K23" s="314"/>
      <c r="L23" s="314"/>
      <c r="M23" s="314"/>
      <c r="N23" s="315"/>
      <c r="O23" s="9"/>
    </row>
    <row r="24" spans="1:17" hidden="1">
      <c r="A24" s="8"/>
      <c r="B24" s="313"/>
      <c r="C24" s="314"/>
      <c r="D24" s="314"/>
      <c r="E24" s="314"/>
      <c r="F24" s="314"/>
      <c r="G24" s="314"/>
      <c r="H24" s="314"/>
      <c r="I24" s="314"/>
      <c r="J24" s="314"/>
      <c r="K24" s="314"/>
      <c r="L24" s="314"/>
      <c r="M24" s="314"/>
      <c r="N24" s="315"/>
      <c r="O24" s="9"/>
    </row>
    <row r="25" spans="1:17" hidden="1">
      <c r="A25" s="8"/>
      <c r="B25" s="313"/>
      <c r="C25" s="314"/>
      <c r="D25" s="314"/>
      <c r="E25" s="314"/>
      <c r="F25" s="314"/>
      <c r="G25" s="314"/>
      <c r="H25" s="314"/>
      <c r="I25" s="314"/>
      <c r="J25" s="314"/>
      <c r="K25" s="314"/>
      <c r="L25" s="314"/>
      <c r="M25" s="314"/>
      <c r="N25" s="315"/>
      <c r="O25" s="9"/>
    </row>
    <row r="26" spans="1:17">
      <c r="A26" s="8"/>
      <c r="B26" s="313"/>
      <c r="C26" s="314"/>
      <c r="D26" s="314"/>
      <c r="E26" s="314"/>
      <c r="F26" s="314"/>
      <c r="G26" s="314"/>
      <c r="H26" s="314"/>
      <c r="I26" s="314"/>
      <c r="J26" s="314"/>
      <c r="K26" s="314"/>
      <c r="L26" s="314"/>
      <c r="M26" s="314"/>
      <c r="N26" s="315"/>
      <c r="O26" s="9"/>
    </row>
    <row r="27" spans="1:17">
      <c r="A27" s="8"/>
      <c r="B27" s="313"/>
      <c r="C27" s="314"/>
      <c r="D27" s="314"/>
      <c r="E27" s="314"/>
      <c r="F27" s="314"/>
      <c r="G27" s="314"/>
      <c r="H27" s="314"/>
      <c r="I27" s="314"/>
      <c r="J27" s="314"/>
      <c r="K27" s="314"/>
      <c r="L27" s="314"/>
      <c r="M27" s="314"/>
      <c r="N27" s="315"/>
      <c r="O27" s="9"/>
    </row>
    <row r="28" spans="1:17">
      <c r="A28" s="8"/>
      <c r="B28" s="313"/>
      <c r="C28" s="314"/>
      <c r="D28" s="314"/>
      <c r="E28" s="314"/>
      <c r="F28" s="314"/>
      <c r="G28" s="314"/>
      <c r="H28" s="314"/>
      <c r="I28" s="314"/>
      <c r="J28" s="314"/>
      <c r="K28" s="314"/>
      <c r="L28" s="314"/>
      <c r="M28" s="314"/>
      <c r="N28" s="315"/>
      <c r="O28" s="9"/>
    </row>
    <row r="29" spans="1:17">
      <c r="A29" s="8"/>
      <c r="B29" s="313"/>
      <c r="C29" s="314"/>
      <c r="D29" s="314"/>
      <c r="E29" s="314"/>
      <c r="F29" s="314"/>
      <c r="G29" s="314"/>
      <c r="H29" s="314"/>
      <c r="I29" s="314"/>
      <c r="J29" s="314"/>
      <c r="K29" s="314"/>
      <c r="L29" s="314"/>
      <c r="M29" s="314"/>
      <c r="N29" s="315"/>
      <c r="O29" s="9"/>
    </row>
    <row r="30" spans="1:17">
      <c r="A30" s="8"/>
      <c r="B30" s="313"/>
      <c r="C30" s="314"/>
      <c r="D30" s="314"/>
      <c r="E30" s="314"/>
      <c r="F30" s="314"/>
      <c r="G30" s="314"/>
      <c r="H30" s="314"/>
      <c r="I30" s="314"/>
      <c r="J30" s="314"/>
      <c r="K30" s="314"/>
      <c r="L30" s="314"/>
      <c r="M30" s="314"/>
      <c r="N30" s="315"/>
      <c r="O30" s="9"/>
    </row>
    <row r="31" spans="1:17">
      <c r="A31" s="8"/>
      <c r="B31" s="313"/>
      <c r="C31" s="314"/>
      <c r="D31" s="314"/>
      <c r="E31" s="314"/>
      <c r="F31" s="314"/>
      <c r="G31" s="314"/>
      <c r="H31" s="314"/>
      <c r="I31" s="314"/>
      <c r="J31" s="314"/>
      <c r="K31" s="314"/>
      <c r="L31" s="314"/>
      <c r="M31" s="314"/>
      <c r="N31" s="315"/>
      <c r="O31" s="9"/>
    </row>
    <row r="32" spans="1:17">
      <c r="A32" s="8"/>
      <c r="B32" s="316"/>
      <c r="C32" s="317"/>
      <c r="D32" s="317"/>
      <c r="E32" s="317"/>
      <c r="F32" s="317"/>
      <c r="G32" s="317"/>
      <c r="H32" s="317"/>
      <c r="I32" s="317"/>
      <c r="J32" s="317"/>
      <c r="K32" s="317"/>
      <c r="L32" s="317"/>
      <c r="M32" s="317"/>
      <c r="N32" s="318"/>
      <c r="O32" s="9"/>
      <c r="P32" s="58"/>
      <c r="Q32" s="36"/>
    </row>
    <row r="33" spans="1:17">
      <c r="A33" s="8"/>
      <c r="B33" s="280" t="s">
        <v>89</v>
      </c>
      <c r="C33" s="281"/>
      <c r="D33" s="281"/>
      <c r="E33" s="281"/>
      <c r="F33" s="281"/>
      <c r="G33" s="281"/>
      <c r="H33" s="281"/>
      <c r="I33" s="281"/>
      <c r="J33" s="281"/>
      <c r="K33" s="281"/>
      <c r="L33" s="281"/>
      <c r="M33" s="281"/>
      <c r="N33" s="282"/>
      <c r="O33" s="9"/>
      <c r="P33" s="58"/>
      <c r="Q33" s="36"/>
    </row>
    <row r="34" spans="1:17" ht="15" customHeight="1">
      <c r="A34" s="8"/>
      <c r="B34" s="289" t="s">
        <v>90</v>
      </c>
      <c r="C34" s="290"/>
      <c r="D34" s="290"/>
      <c r="E34" s="290"/>
      <c r="F34" s="290"/>
      <c r="G34" s="290"/>
      <c r="H34" s="290"/>
      <c r="I34" s="290"/>
      <c r="J34" s="290"/>
      <c r="K34" s="290"/>
      <c r="L34" s="290"/>
      <c r="M34" s="290"/>
      <c r="N34" s="291"/>
      <c r="O34" s="9"/>
      <c r="P34" s="58"/>
      <c r="Q34" s="36"/>
    </row>
    <row r="35" spans="1:17">
      <c r="A35" s="8"/>
      <c r="B35" s="292"/>
      <c r="C35" s="293"/>
      <c r="D35" s="293"/>
      <c r="E35" s="293"/>
      <c r="F35" s="293"/>
      <c r="G35" s="293"/>
      <c r="H35" s="293"/>
      <c r="I35" s="293"/>
      <c r="J35" s="293"/>
      <c r="K35" s="293"/>
      <c r="L35" s="293"/>
      <c r="M35" s="293"/>
      <c r="N35" s="294"/>
      <c r="O35" s="9"/>
      <c r="P35" s="58"/>
      <c r="Q35" s="36"/>
    </row>
    <row r="36" spans="1:17" ht="15" hidden="1" customHeight="1">
      <c r="A36" s="8"/>
      <c r="B36" s="292"/>
      <c r="C36" s="293"/>
      <c r="D36" s="293"/>
      <c r="E36" s="293"/>
      <c r="F36" s="293"/>
      <c r="G36" s="293"/>
      <c r="H36" s="293"/>
      <c r="I36" s="293"/>
      <c r="J36" s="293"/>
      <c r="K36" s="293"/>
      <c r="L36" s="293"/>
      <c r="M36" s="293"/>
      <c r="N36" s="294"/>
      <c r="O36" s="9"/>
      <c r="P36" s="58"/>
      <c r="Q36" s="36"/>
    </row>
    <row r="37" spans="1:17" ht="15" hidden="1" customHeight="1">
      <c r="A37" s="8"/>
      <c r="B37" s="292"/>
      <c r="C37" s="293"/>
      <c r="D37" s="293"/>
      <c r="E37" s="293"/>
      <c r="F37" s="293"/>
      <c r="G37" s="293"/>
      <c r="H37" s="293"/>
      <c r="I37" s="293"/>
      <c r="J37" s="293"/>
      <c r="K37" s="293"/>
      <c r="L37" s="293"/>
      <c r="M37" s="293"/>
      <c r="N37" s="294"/>
      <c r="O37" s="9"/>
      <c r="P37" s="58"/>
      <c r="Q37" s="36"/>
    </row>
    <row r="38" spans="1:17" ht="15" hidden="1" customHeight="1">
      <c r="A38" s="8"/>
      <c r="B38" s="292"/>
      <c r="C38" s="293"/>
      <c r="D38" s="293"/>
      <c r="E38" s="293"/>
      <c r="F38" s="293"/>
      <c r="G38" s="293"/>
      <c r="H38" s="293"/>
      <c r="I38" s="293"/>
      <c r="J38" s="293"/>
      <c r="K38" s="293"/>
      <c r="L38" s="293"/>
      <c r="M38" s="293"/>
      <c r="N38" s="294"/>
      <c r="O38" s="9"/>
      <c r="P38" s="58"/>
      <c r="Q38" s="36"/>
    </row>
    <row r="39" spans="1:17">
      <c r="A39" s="8"/>
      <c r="B39" s="292"/>
      <c r="C39" s="293"/>
      <c r="D39" s="293"/>
      <c r="E39" s="293"/>
      <c r="F39" s="293"/>
      <c r="G39" s="293"/>
      <c r="H39" s="293"/>
      <c r="I39" s="293"/>
      <c r="J39" s="293"/>
      <c r="K39" s="293"/>
      <c r="L39" s="293"/>
      <c r="M39" s="293"/>
      <c r="N39" s="294"/>
      <c r="O39" s="9"/>
      <c r="P39" s="58"/>
      <c r="Q39" s="36"/>
    </row>
    <row r="40" spans="1:17" ht="15" hidden="1" customHeight="1">
      <c r="A40" s="8"/>
      <c r="B40" s="292"/>
      <c r="C40" s="293"/>
      <c r="D40" s="293"/>
      <c r="E40" s="293"/>
      <c r="F40" s="293"/>
      <c r="G40" s="293"/>
      <c r="H40" s="293"/>
      <c r="I40" s="293"/>
      <c r="J40" s="293"/>
      <c r="K40" s="293"/>
      <c r="L40" s="293"/>
      <c r="M40" s="293"/>
      <c r="N40" s="294"/>
      <c r="O40" s="9"/>
      <c r="P40" s="58"/>
      <c r="Q40" s="36"/>
    </row>
    <row r="41" spans="1:17">
      <c r="A41" s="8"/>
      <c r="B41" s="292"/>
      <c r="C41" s="293"/>
      <c r="D41" s="293"/>
      <c r="E41" s="293"/>
      <c r="F41" s="293"/>
      <c r="G41" s="293"/>
      <c r="H41" s="293"/>
      <c r="I41" s="293"/>
      <c r="J41" s="293"/>
      <c r="K41" s="293"/>
      <c r="L41" s="293"/>
      <c r="M41" s="293"/>
      <c r="N41" s="294"/>
      <c r="O41" s="9"/>
      <c r="P41" s="58"/>
      <c r="Q41" s="36"/>
    </row>
    <row r="42" spans="1:17">
      <c r="A42" s="8"/>
      <c r="B42" s="292"/>
      <c r="C42" s="293"/>
      <c r="D42" s="293"/>
      <c r="E42" s="293"/>
      <c r="F42" s="293"/>
      <c r="G42" s="293"/>
      <c r="H42" s="293"/>
      <c r="I42" s="293"/>
      <c r="J42" s="293"/>
      <c r="K42" s="293"/>
      <c r="L42" s="293"/>
      <c r="M42" s="293"/>
      <c r="N42" s="294"/>
      <c r="O42" s="9"/>
      <c r="P42" s="58"/>
      <c r="Q42" s="36"/>
    </row>
    <row r="43" spans="1:17">
      <c r="A43" s="8"/>
      <c r="B43" s="292"/>
      <c r="C43" s="293"/>
      <c r="D43" s="293"/>
      <c r="E43" s="293"/>
      <c r="F43" s="293"/>
      <c r="G43" s="293"/>
      <c r="H43" s="293"/>
      <c r="I43" s="293"/>
      <c r="J43" s="293"/>
      <c r="K43" s="293"/>
      <c r="L43" s="293"/>
      <c r="M43" s="293"/>
      <c r="N43" s="294"/>
      <c r="O43" s="9"/>
      <c r="P43" s="58"/>
      <c r="Q43" s="36"/>
    </row>
    <row r="44" spans="1:17">
      <c r="A44" s="8"/>
      <c r="B44" s="292"/>
      <c r="C44" s="293"/>
      <c r="D44" s="293"/>
      <c r="E44" s="293"/>
      <c r="F44" s="293"/>
      <c r="G44" s="293"/>
      <c r="H44" s="293"/>
      <c r="I44" s="293"/>
      <c r="J44" s="293"/>
      <c r="K44" s="293"/>
      <c r="L44" s="293"/>
      <c r="M44" s="293"/>
      <c r="N44" s="294"/>
      <c r="O44" s="9"/>
      <c r="P44" s="58"/>
      <c r="Q44" s="36"/>
    </row>
    <row r="45" spans="1:17">
      <c r="A45" s="8"/>
      <c r="B45" s="295"/>
      <c r="C45" s="296"/>
      <c r="D45" s="296"/>
      <c r="E45" s="296"/>
      <c r="F45" s="296"/>
      <c r="G45" s="296"/>
      <c r="H45" s="296"/>
      <c r="I45" s="296"/>
      <c r="J45" s="296"/>
      <c r="K45" s="296"/>
      <c r="L45" s="296"/>
      <c r="M45" s="296"/>
      <c r="N45" s="297"/>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0"/>
      <c r="C51" s="331"/>
      <c r="D51" s="331"/>
      <c r="E51" s="331"/>
      <c r="F51" s="331"/>
      <c r="G51" s="331"/>
      <c r="H51" s="331"/>
      <c r="I51" s="331"/>
      <c r="J51" s="331"/>
      <c r="K51" s="331"/>
      <c r="L51" s="331"/>
      <c r="M51" s="331"/>
      <c r="N51" s="332"/>
      <c r="O51" s="9"/>
      <c r="P51" s="58"/>
      <c r="Q51" s="36"/>
    </row>
    <row r="52" spans="1:17">
      <c r="A52" s="8"/>
      <c r="B52" s="329" t="s">
        <v>75</v>
      </c>
      <c r="C52" s="329"/>
      <c r="D52" s="329"/>
      <c r="E52" s="329"/>
      <c r="F52" s="329"/>
      <c r="G52" s="329"/>
      <c r="H52" s="329" t="s">
        <v>74</v>
      </c>
      <c r="I52" s="329"/>
      <c r="J52" s="329"/>
      <c r="K52" s="329"/>
      <c r="L52" s="329"/>
      <c r="M52" s="329"/>
      <c r="N52" s="329"/>
      <c r="O52" s="9"/>
      <c r="P52" s="58"/>
      <c r="Q52" s="36"/>
    </row>
    <row r="53" spans="1:17" ht="15" customHeight="1">
      <c r="A53" s="8"/>
      <c r="B53" s="212"/>
      <c r="C53" s="212"/>
      <c r="D53" s="212"/>
      <c r="E53" s="213">
        <v>0</v>
      </c>
      <c r="F53" s="213"/>
      <c r="G53" s="213"/>
      <c r="H53" s="212"/>
      <c r="I53" s="212"/>
      <c r="J53" s="212"/>
      <c r="K53" s="212"/>
      <c r="L53" s="213">
        <v>0</v>
      </c>
      <c r="M53" s="213"/>
      <c r="N53" s="213"/>
      <c r="O53" s="9"/>
      <c r="P53" s="58"/>
      <c r="Q53" s="36"/>
    </row>
    <row r="54" spans="1:17" ht="15" customHeight="1">
      <c r="A54" s="8"/>
      <c r="B54" s="212"/>
      <c r="C54" s="212"/>
      <c r="D54" s="212"/>
      <c r="E54" s="213">
        <v>0</v>
      </c>
      <c r="F54" s="213"/>
      <c r="G54" s="213"/>
      <c r="H54" s="212"/>
      <c r="I54" s="212"/>
      <c r="J54" s="212"/>
      <c r="K54" s="212"/>
      <c r="L54" s="213">
        <v>0</v>
      </c>
      <c r="M54" s="213"/>
      <c r="N54" s="213"/>
      <c r="O54" s="9"/>
      <c r="P54" s="58"/>
      <c r="Q54" s="36"/>
    </row>
    <row r="55" spans="1:17" ht="15" customHeight="1">
      <c r="A55" s="8"/>
      <c r="B55" s="212"/>
      <c r="C55" s="212"/>
      <c r="D55" s="212"/>
      <c r="E55" s="213">
        <v>0</v>
      </c>
      <c r="F55" s="213"/>
      <c r="G55" s="213"/>
      <c r="H55" s="212"/>
      <c r="I55" s="212"/>
      <c r="J55" s="212"/>
      <c r="K55" s="212"/>
      <c r="L55" s="213">
        <v>0</v>
      </c>
      <c r="M55" s="213"/>
      <c r="N55" s="213"/>
      <c r="O55" s="9"/>
      <c r="P55" s="58"/>
      <c r="Q55" s="36"/>
    </row>
    <row r="56" spans="1:17">
      <c r="A56" s="8"/>
      <c r="B56" s="214"/>
      <c r="C56" s="214"/>
      <c r="D56" s="214"/>
      <c r="E56" s="213">
        <f>SUM(E53:G55)</f>
        <v>0</v>
      </c>
      <c r="F56" s="213"/>
      <c r="G56" s="213"/>
      <c r="H56" s="214"/>
      <c r="I56" s="214"/>
      <c r="J56" s="214"/>
      <c r="K56" s="214"/>
      <c r="L56" s="213">
        <f>SUM(L53:N55)</f>
        <v>0</v>
      </c>
      <c r="M56" s="213"/>
      <c r="N56" s="213"/>
      <c r="O56" s="9"/>
      <c r="P56" s="58"/>
      <c r="Q56" s="36"/>
    </row>
    <row r="57" spans="1:17" ht="15.75">
      <c r="A57" s="8"/>
      <c r="B57" s="214" t="s">
        <v>76</v>
      </c>
      <c r="C57" s="214"/>
      <c r="D57" s="214"/>
      <c r="E57" s="215">
        <f>E56/3</f>
        <v>0</v>
      </c>
      <c r="F57" s="215"/>
      <c r="G57" s="215"/>
      <c r="H57" s="214" t="s">
        <v>76</v>
      </c>
      <c r="I57" s="214"/>
      <c r="J57" s="214"/>
      <c r="K57" s="214"/>
      <c r="L57" s="215">
        <f>L56/3</f>
        <v>0</v>
      </c>
      <c r="M57" s="215"/>
      <c r="N57" s="215"/>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57" t="s">
        <v>79</v>
      </c>
      <c r="C59" s="258"/>
      <c r="D59" s="258"/>
      <c r="E59" s="258"/>
      <c r="F59" s="258"/>
      <c r="G59" s="258"/>
      <c r="H59" s="258"/>
      <c r="I59" s="258"/>
      <c r="J59" s="258"/>
      <c r="K59" s="258"/>
      <c r="L59" s="258"/>
      <c r="M59" s="258"/>
      <c r="N59" s="259"/>
      <c r="O59" s="9"/>
      <c r="P59" s="58"/>
      <c r="Q59" s="36"/>
    </row>
    <row r="60" spans="1:17">
      <c r="A60" s="8"/>
      <c r="B60" s="260" t="s">
        <v>75</v>
      </c>
      <c r="C60" s="260"/>
      <c r="D60" s="260"/>
      <c r="E60" s="260"/>
      <c r="F60" s="260"/>
      <c r="G60" s="260"/>
      <c r="H60" s="260">
        <v>0</v>
      </c>
      <c r="I60" s="260"/>
      <c r="J60" s="260"/>
      <c r="K60" s="260"/>
      <c r="L60" s="260"/>
      <c r="M60" s="260"/>
      <c r="N60" s="260"/>
      <c r="O60" s="9"/>
      <c r="P60" s="58"/>
      <c r="Q60" s="36"/>
    </row>
    <row r="61" spans="1:17">
      <c r="A61" s="8"/>
      <c r="B61" s="212" t="s">
        <v>79</v>
      </c>
      <c r="C61" s="212"/>
      <c r="D61" s="212"/>
      <c r="E61" s="213">
        <v>0</v>
      </c>
      <c r="F61" s="213"/>
      <c r="G61" s="213"/>
      <c r="H61" s="212" t="s">
        <v>79</v>
      </c>
      <c r="I61" s="212"/>
      <c r="J61" s="212"/>
      <c r="K61" s="212"/>
      <c r="L61" s="213">
        <v>0</v>
      </c>
      <c r="M61" s="213"/>
      <c r="N61" s="213"/>
      <c r="O61" s="9"/>
      <c r="P61" s="58"/>
      <c r="Q61" s="36"/>
    </row>
    <row r="62" spans="1:17">
      <c r="A62" s="8"/>
      <c r="B62" s="212" t="s">
        <v>79</v>
      </c>
      <c r="C62" s="212"/>
      <c r="D62" s="212"/>
      <c r="E62" s="213">
        <v>0</v>
      </c>
      <c r="F62" s="213"/>
      <c r="G62" s="213"/>
      <c r="H62" s="212" t="s">
        <v>79</v>
      </c>
      <c r="I62" s="212"/>
      <c r="J62" s="212"/>
      <c r="K62" s="212"/>
      <c r="L62" s="213">
        <v>0</v>
      </c>
      <c r="M62" s="213"/>
      <c r="N62" s="213"/>
      <c r="O62" s="9"/>
      <c r="P62" s="58"/>
      <c r="Q62" s="36"/>
    </row>
    <row r="63" spans="1:17">
      <c r="A63" s="8"/>
      <c r="B63" s="212" t="s">
        <v>79</v>
      </c>
      <c r="C63" s="212"/>
      <c r="D63" s="212"/>
      <c r="E63" s="213">
        <v>0</v>
      </c>
      <c r="F63" s="213"/>
      <c r="G63" s="213"/>
      <c r="H63" s="212" t="s">
        <v>79</v>
      </c>
      <c r="I63" s="212"/>
      <c r="J63" s="212"/>
      <c r="K63" s="212"/>
      <c r="L63" s="213">
        <v>0</v>
      </c>
      <c r="M63" s="213"/>
      <c r="N63" s="213"/>
      <c r="O63" s="9"/>
      <c r="P63" s="58"/>
      <c r="Q63" s="36"/>
    </row>
    <row r="64" spans="1:17">
      <c r="A64" s="8"/>
      <c r="B64" s="214" t="s">
        <v>79</v>
      </c>
      <c r="C64" s="214"/>
      <c r="D64" s="214"/>
      <c r="E64" s="213">
        <f>SUM(E61:G63)</f>
        <v>0</v>
      </c>
      <c r="F64" s="213"/>
      <c r="G64" s="213"/>
      <c r="H64" s="214" t="s">
        <v>79</v>
      </c>
      <c r="I64" s="214"/>
      <c r="J64" s="214"/>
      <c r="K64" s="214"/>
      <c r="L64" s="213">
        <v>0</v>
      </c>
      <c r="M64" s="213"/>
      <c r="N64" s="213"/>
      <c r="O64" s="9"/>
      <c r="P64" s="58"/>
      <c r="Q64" s="36"/>
    </row>
    <row r="65" spans="1:17" ht="15.75">
      <c r="A65" s="8"/>
      <c r="B65" s="214" t="s">
        <v>76</v>
      </c>
      <c r="C65" s="214"/>
      <c r="D65" s="214"/>
      <c r="E65" s="215">
        <f>E64/3</f>
        <v>0</v>
      </c>
      <c r="F65" s="215"/>
      <c r="G65" s="215"/>
      <c r="H65" s="214" t="s">
        <v>77</v>
      </c>
      <c r="I65" s="214"/>
      <c r="J65" s="214"/>
      <c r="K65" s="214"/>
      <c r="L65" s="215">
        <f>L64/3</f>
        <v>0</v>
      </c>
      <c r="M65" s="215"/>
      <c r="N65" s="215"/>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09" t="s">
        <v>38</v>
      </c>
      <c r="C75" s="309"/>
      <c r="D75" s="309"/>
      <c r="E75" s="309"/>
      <c r="F75" s="309"/>
      <c r="G75" s="309"/>
      <c r="H75" s="309"/>
      <c r="I75" s="309"/>
      <c r="J75" s="309"/>
      <c r="K75" s="309"/>
      <c r="L75" s="309"/>
      <c r="M75" s="309"/>
      <c r="N75" s="309"/>
      <c r="O75" s="9"/>
      <c r="P75" s="58"/>
      <c r="Q75" s="36"/>
    </row>
    <row r="76" spans="1:17" ht="15" hidden="1" customHeight="1">
      <c r="A76" s="8"/>
      <c r="B76" s="310" t="s">
        <v>91</v>
      </c>
      <c r="C76" s="311"/>
      <c r="D76" s="311"/>
      <c r="E76" s="311"/>
      <c r="F76" s="311"/>
      <c r="G76" s="311"/>
      <c r="H76" s="311"/>
      <c r="I76" s="311"/>
      <c r="J76" s="311"/>
      <c r="K76" s="311"/>
      <c r="L76" s="311"/>
      <c r="M76" s="311"/>
      <c r="N76" s="312"/>
      <c r="O76" s="9"/>
      <c r="P76" s="58"/>
      <c r="Q76" s="36"/>
    </row>
    <row r="77" spans="1:17" ht="15" hidden="1" customHeight="1">
      <c r="A77" s="8"/>
      <c r="B77" s="313"/>
      <c r="C77" s="314"/>
      <c r="D77" s="314"/>
      <c r="E77" s="314"/>
      <c r="F77" s="314"/>
      <c r="G77" s="314"/>
      <c r="H77" s="314"/>
      <c r="I77" s="314"/>
      <c r="J77" s="314"/>
      <c r="K77" s="314"/>
      <c r="L77" s="314"/>
      <c r="M77" s="314"/>
      <c r="N77" s="315"/>
      <c r="O77" s="9"/>
      <c r="P77" s="58"/>
      <c r="Q77" s="36"/>
    </row>
    <row r="78" spans="1:17">
      <c r="A78" s="8"/>
      <c r="B78" s="313"/>
      <c r="C78" s="314"/>
      <c r="D78" s="314"/>
      <c r="E78" s="314"/>
      <c r="F78" s="314"/>
      <c r="G78" s="314"/>
      <c r="H78" s="314"/>
      <c r="I78" s="314"/>
      <c r="J78" s="314"/>
      <c r="K78" s="314"/>
      <c r="L78" s="314"/>
      <c r="M78" s="314"/>
      <c r="N78" s="315"/>
      <c r="O78" s="9"/>
      <c r="P78" s="58"/>
      <c r="Q78" s="36"/>
    </row>
    <row r="79" spans="1:17">
      <c r="A79" s="8"/>
      <c r="B79" s="316"/>
      <c r="C79" s="317"/>
      <c r="D79" s="317"/>
      <c r="E79" s="317"/>
      <c r="F79" s="317"/>
      <c r="G79" s="317"/>
      <c r="H79" s="317"/>
      <c r="I79" s="317"/>
      <c r="J79" s="317"/>
      <c r="K79" s="317"/>
      <c r="L79" s="317"/>
      <c r="M79" s="317"/>
      <c r="N79" s="318"/>
      <c r="O79" s="9"/>
      <c r="P79" s="58"/>
      <c r="Q79" s="36"/>
    </row>
    <row r="80" spans="1:17" s="36" customFormat="1" ht="15" customHeight="1">
      <c r="A80" s="9"/>
      <c r="B80" s="322" t="s">
        <v>81</v>
      </c>
      <c r="C80" s="323"/>
      <c r="D80" s="323"/>
      <c r="E80" s="323"/>
      <c r="F80" s="323"/>
      <c r="G80" s="323"/>
      <c r="H80" s="323"/>
      <c r="I80" s="323"/>
      <c r="J80" s="323"/>
      <c r="K80" s="323"/>
      <c r="L80" s="323"/>
      <c r="M80" s="323"/>
      <c r="N80" s="323"/>
      <c r="O80" s="9"/>
    </row>
    <row r="81" spans="1:15" s="36" customFormat="1" ht="20.100000000000001" customHeight="1">
      <c r="A81" s="14"/>
      <c r="B81" s="283" t="s">
        <v>28</v>
      </c>
      <c r="C81" s="284"/>
      <c r="D81" s="285"/>
      <c r="E81" s="130" t="s">
        <v>27</v>
      </c>
      <c r="F81" s="131" t="s">
        <v>56</v>
      </c>
      <c r="G81" s="324" t="s">
        <v>80</v>
      </c>
      <c r="H81" s="324"/>
      <c r="I81" s="324"/>
      <c r="J81" s="324"/>
      <c r="K81" s="324"/>
      <c r="L81" s="325" t="s">
        <v>25</v>
      </c>
      <c r="M81" s="326"/>
      <c r="N81" s="327"/>
      <c r="O81" s="9"/>
    </row>
    <row r="82" spans="1:15" s="8" customFormat="1">
      <c r="B82" s="286"/>
      <c r="C82" s="287"/>
      <c r="D82" s="288"/>
      <c r="E82" s="117"/>
      <c r="F82" s="118"/>
      <c r="G82" s="220">
        <v>0</v>
      </c>
      <c r="H82" s="221"/>
      <c r="I82" s="298">
        <v>0</v>
      </c>
      <c r="J82" s="299"/>
      <c r="K82" s="300"/>
      <c r="L82" s="219">
        <v>0</v>
      </c>
      <c r="M82" s="219"/>
      <c r="N82" s="219"/>
    </row>
    <row r="83" spans="1:15" s="8" customFormat="1">
      <c r="B83" s="216"/>
      <c r="C83" s="217"/>
      <c r="D83" s="218"/>
      <c r="E83" s="117"/>
      <c r="F83" s="118"/>
      <c r="G83" s="220">
        <v>0</v>
      </c>
      <c r="H83" s="221"/>
      <c r="I83" s="298">
        <v>0</v>
      </c>
      <c r="J83" s="299"/>
      <c r="K83" s="300"/>
      <c r="L83" s="219">
        <v>0</v>
      </c>
      <c r="M83" s="219"/>
      <c r="N83" s="219"/>
    </row>
    <row r="84" spans="1:15" s="8" customFormat="1">
      <c r="B84" s="216"/>
      <c r="C84" s="217"/>
      <c r="D84" s="218"/>
      <c r="E84" s="117"/>
      <c r="F84" s="118"/>
      <c r="G84" s="220">
        <v>0</v>
      </c>
      <c r="H84" s="221"/>
      <c r="I84" s="298">
        <v>0</v>
      </c>
      <c r="J84" s="299"/>
      <c r="K84" s="300"/>
      <c r="L84" s="219">
        <v>0</v>
      </c>
      <c r="M84" s="219"/>
      <c r="N84" s="219"/>
    </row>
    <row r="85" spans="1:15" s="8" customFormat="1">
      <c r="B85" s="216"/>
      <c r="C85" s="217"/>
      <c r="D85" s="218"/>
      <c r="E85" s="117"/>
      <c r="F85" s="118"/>
      <c r="G85" s="220">
        <v>0</v>
      </c>
      <c r="H85" s="221"/>
      <c r="I85" s="298">
        <v>0</v>
      </c>
      <c r="J85" s="299"/>
      <c r="K85" s="300"/>
      <c r="L85" s="219">
        <v>0</v>
      </c>
      <c r="M85" s="219"/>
      <c r="N85" s="219"/>
    </row>
    <row r="86" spans="1:15" s="8" customFormat="1">
      <c r="B86" s="216"/>
      <c r="C86" s="217"/>
      <c r="D86" s="218"/>
      <c r="E86" s="117"/>
      <c r="F86" s="118"/>
      <c r="G86" s="220">
        <v>0</v>
      </c>
      <c r="H86" s="221"/>
      <c r="I86" s="298">
        <v>0</v>
      </c>
      <c r="J86" s="299"/>
      <c r="K86" s="300"/>
      <c r="L86" s="219">
        <v>0</v>
      </c>
      <c r="M86" s="219"/>
      <c r="N86" s="219"/>
    </row>
    <row r="87" spans="1:15" s="8" customFormat="1">
      <c r="B87" s="216"/>
      <c r="C87" s="217"/>
      <c r="D87" s="218"/>
      <c r="E87" s="117"/>
      <c r="F87" s="118"/>
      <c r="G87" s="220">
        <v>0</v>
      </c>
      <c r="H87" s="221"/>
      <c r="I87" s="298">
        <v>0</v>
      </c>
      <c r="J87" s="299"/>
      <c r="K87" s="300"/>
      <c r="L87" s="219">
        <v>0</v>
      </c>
      <c r="M87" s="219"/>
      <c r="N87" s="219"/>
    </row>
    <row r="88" spans="1:15" s="8" customFormat="1">
      <c r="B88" s="216"/>
      <c r="C88" s="217"/>
      <c r="D88" s="218"/>
      <c r="E88" s="117"/>
      <c r="F88" s="118"/>
      <c r="G88" s="220">
        <v>0</v>
      </c>
      <c r="H88" s="221"/>
      <c r="I88" s="298">
        <v>0</v>
      </c>
      <c r="J88" s="299"/>
      <c r="K88" s="300"/>
      <c r="L88" s="219">
        <v>0</v>
      </c>
      <c r="M88" s="219"/>
      <c r="N88" s="219"/>
    </row>
    <row r="89" spans="1:15" s="8" customFormat="1">
      <c r="B89" s="216"/>
      <c r="C89" s="217"/>
      <c r="D89" s="218"/>
      <c r="E89" s="117"/>
      <c r="F89" s="118"/>
      <c r="G89" s="220">
        <v>0</v>
      </c>
      <c r="H89" s="221"/>
      <c r="I89" s="298">
        <v>0</v>
      </c>
      <c r="J89" s="299"/>
      <c r="K89" s="300"/>
      <c r="L89" s="219">
        <v>0</v>
      </c>
      <c r="M89" s="219"/>
      <c r="N89" s="219"/>
    </row>
    <row r="90" spans="1:15" s="8" customFormat="1">
      <c r="B90" s="216"/>
      <c r="C90" s="217"/>
      <c r="D90" s="218"/>
      <c r="E90" s="117"/>
      <c r="F90" s="118"/>
      <c r="G90" s="220">
        <v>0</v>
      </c>
      <c r="H90" s="221"/>
      <c r="I90" s="298">
        <v>0</v>
      </c>
      <c r="J90" s="299"/>
      <c r="K90" s="300"/>
      <c r="L90" s="219">
        <v>0</v>
      </c>
      <c r="M90" s="219"/>
      <c r="N90" s="219"/>
    </row>
    <row r="91" spans="1:15" s="8" customFormat="1">
      <c r="B91" s="216"/>
      <c r="C91" s="217"/>
      <c r="D91" s="218"/>
      <c r="E91" s="117"/>
      <c r="F91" s="118"/>
      <c r="G91" s="220">
        <v>0</v>
      </c>
      <c r="H91" s="221"/>
      <c r="I91" s="298">
        <v>0</v>
      </c>
      <c r="J91" s="299"/>
      <c r="K91" s="300"/>
      <c r="L91" s="219">
        <v>0</v>
      </c>
      <c r="M91" s="219"/>
      <c r="N91" s="219"/>
    </row>
    <row r="92" spans="1:15" s="8" customFormat="1">
      <c r="B92" s="216"/>
      <c r="C92" s="217"/>
      <c r="D92" s="218"/>
      <c r="E92" s="117"/>
      <c r="F92" s="118"/>
      <c r="G92" s="220">
        <v>0</v>
      </c>
      <c r="H92" s="221"/>
      <c r="I92" s="298">
        <v>0</v>
      </c>
      <c r="J92" s="299"/>
      <c r="K92" s="300"/>
      <c r="L92" s="219">
        <v>0</v>
      </c>
      <c r="M92" s="219"/>
      <c r="N92" s="219"/>
    </row>
    <row r="93" spans="1:15" s="8" customFormat="1" ht="15" customHeight="1">
      <c r="B93" s="216"/>
      <c r="C93" s="217"/>
      <c r="D93" s="218"/>
      <c r="E93" s="117"/>
      <c r="F93" s="118"/>
      <c r="G93" s="220">
        <v>0</v>
      </c>
      <c r="H93" s="221"/>
      <c r="I93" s="298">
        <v>0</v>
      </c>
      <c r="J93" s="299"/>
      <c r="K93" s="300"/>
      <c r="L93" s="219">
        <v>0</v>
      </c>
      <c r="M93" s="219"/>
      <c r="N93" s="219"/>
    </row>
    <row r="94" spans="1:15" s="8" customFormat="1" ht="15" customHeight="1">
      <c r="B94" s="216"/>
      <c r="C94" s="217"/>
      <c r="D94" s="218"/>
      <c r="E94" s="117"/>
      <c r="F94" s="118"/>
      <c r="G94" s="220">
        <v>0</v>
      </c>
      <c r="H94" s="221"/>
      <c r="I94" s="298">
        <v>0</v>
      </c>
      <c r="J94" s="299"/>
      <c r="K94" s="300"/>
      <c r="L94" s="219">
        <v>0</v>
      </c>
      <c r="M94" s="219"/>
      <c r="N94" s="219"/>
    </row>
    <row r="95" spans="1:15" s="8" customFormat="1" ht="15" customHeight="1">
      <c r="B95" s="216"/>
      <c r="C95" s="217"/>
      <c r="D95" s="218"/>
      <c r="E95" s="117"/>
      <c r="F95" s="118"/>
      <c r="G95" s="220">
        <v>0</v>
      </c>
      <c r="H95" s="221"/>
      <c r="I95" s="298">
        <v>0</v>
      </c>
      <c r="J95" s="299"/>
      <c r="K95" s="300"/>
      <c r="L95" s="219">
        <v>0</v>
      </c>
      <c r="M95" s="219"/>
      <c r="N95" s="219"/>
    </row>
    <row r="96" spans="1:15" s="8" customFormat="1" ht="15" customHeight="1">
      <c r="B96" s="216"/>
      <c r="C96" s="217"/>
      <c r="D96" s="218"/>
      <c r="E96" s="117"/>
      <c r="F96" s="118"/>
      <c r="G96" s="220">
        <v>0</v>
      </c>
      <c r="H96" s="221"/>
      <c r="I96" s="298">
        <v>0</v>
      </c>
      <c r="J96" s="299"/>
      <c r="K96" s="300"/>
      <c r="L96" s="219">
        <v>0</v>
      </c>
      <c r="M96" s="219"/>
      <c r="N96" s="219"/>
    </row>
    <row r="97" spans="1:15" s="8" customFormat="1" ht="15" customHeight="1">
      <c r="B97" s="216"/>
      <c r="C97" s="217"/>
      <c r="D97" s="218"/>
      <c r="E97" s="117"/>
      <c r="F97" s="118"/>
      <c r="G97" s="220">
        <v>0</v>
      </c>
      <c r="H97" s="221"/>
      <c r="I97" s="298">
        <v>0</v>
      </c>
      <c r="J97" s="299"/>
      <c r="K97" s="300"/>
      <c r="L97" s="219">
        <v>0</v>
      </c>
      <c r="M97" s="219"/>
      <c r="N97" s="219"/>
    </row>
    <row r="98" spans="1:15" s="8" customFormat="1" ht="15" customHeight="1">
      <c r="B98" s="216"/>
      <c r="C98" s="217"/>
      <c r="D98" s="218"/>
      <c r="E98" s="117"/>
      <c r="F98" s="118"/>
      <c r="G98" s="220">
        <v>0</v>
      </c>
      <c r="H98" s="221"/>
      <c r="I98" s="341">
        <v>0</v>
      </c>
      <c r="J98" s="342"/>
      <c r="K98" s="343"/>
      <c r="L98" s="219">
        <v>0</v>
      </c>
      <c r="M98" s="219"/>
      <c r="N98" s="219"/>
    </row>
    <row r="99" spans="1:15" s="8" customFormat="1" ht="15" customHeight="1">
      <c r="B99" s="216"/>
      <c r="C99" s="217"/>
      <c r="D99" s="218"/>
      <c r="E99" s="117"/>
      <c r="F99" s="118"/>
      <c r="G99" s="220">
        <v>0</v>
      </c>
      <c r="H99" s="221"/>
      <c r="I99" s="341">
        <v>0</v>
      </c>
      <c r="J99" s="342"/>
      <c r="K99" s="343"/>
      <c r="L99" s="219">
        <v>0</v>
      </c>
      <c r="M99" s="219"/>
      <c r="N99" s="219"/>
    </row>
    <row r="100" spans="1:15" s="8" customFormat="1">
      <c r="B100" s="319" t="s">
        <v>26</v>
      </c>
      <c r="C100" s="320"/>
      <c r="D100" s="320"/>
      <c r="E100" s="320"/>
      <c r="F100" s="321"/>
      <c r="G100" s="344">
        <f>SUM(G82:H99)</f>
        <v>0</v>
      </c>
      <c r="H100" s="253"/>
      <c r="I100" s="344">
        <f>SUM(I82:K99)</f>
        <v>0</v>
      </c>
      <c r="J100" s="253"/>
      <c r="K100" s="254"/>
      <c r="L100" s="328">
        <f>SUM(L82:N99)</f>
        <v>0</v>
      </c>
      <c r="M100" s="328"/>
      <c r="N100" s="328"/>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19" t="s">
        <v>39</v>
      </c>
      <c r="C110" s="320"/>
      <c r="D110" s="320"/>
      <c r="E110" s="320"/>
      <c r="F110" s="320"/>
      <c r="G110" s="320"/>
      <c r="H110" s="320"/>
      <c r="I110" s="320"/>
      <c r="J110" s="320"/>
      <c r="K110" s="320"/>
      <c r="L110" s="320"/>
      <c r="M110" s="320"/>
      <c r="N110" s="321"/>
      <c r="O110" s="9"/>
    </row>
    <row r="111" spans="1:15">
      <c r="A111" s="8"/>
      <c r="B111" s="15" t="s">
        <v>32</v>
      </c>
      <c r="C111" s="8"/>
      <c r="D111" s="8"/>
      <c r="E111" s="8"/>
      <c r="F111" s="11"/>
      <c r="G111" s="1"/>
      <c r="H111" s="1"/>
      <c r="I111" s="1"/>
      <c r="J111" s="1"/>
      <c r="K111" s="1"/>
      <c r="L111" s="302">
        <f>SUM(L112:N113)</f>
        <v>22400000</v>
      </c>
      <c r="M111" s="302"/>
      <c r="N111" s="302"/>
      <c r="O111" s="1"/>
    </row>
    <row r="112" spans="1:15">
      <c r="A112" s="8"/>
      <c r="B112" s="333" t="s">
        <v>92</v>
      </c>
      <c r="C112" s="333"/>
      <c r="D112" s="333"/>
      <c r="E112" s="333"/>
      <c r="F112" s="333"/>
      <c r="G112" s="333"/>
      <c r="H112" s="333"/>
      <c r="I112" s="333"/>
      <c r="J112" s="333"/>
      <c r="K112" s="333"/>
      <c r="L112" s="223">
        <v>22400000</v>
      </c>
      <c r="M112" s="223"/>
      <c r="N112" s="223"/>
      <c r="O112" s="1"/>
    </row>
    <row r="113" spans="1:15">
      <c r="A113" s="8"/>
      <c r="B113" s="333"/>
      <c r="C113" s="333"/>
      <c r="D113" s="333"/>
      <c r="E113" s="333"/>
      <c r="F113" s="333"/>
      <c r="G113" s="333"/>
      <c r="H113" s="333"/>
      <c r="I113" s="333"/>
      <c r="J113" s="333"/>
      <c r="K113" s="333"/>
      <c r="L113" s="223">
        <v>0</v>
      </c>
      <c r="M113" s="223"/>
      <c r="N113" s="223"/>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0">
        <v>35</v>
      </c>
      <c r="M115" s="340"/>
      <c r="N115" s="77" t="s">
        <v>1</v>
      </c>
      <c r="O115" s="8"/>
    </row>
    <row r="116" spans="1:15">
      <c r="A116" s="8"/>
      <c r="B116" s="106" t="s">
        <v>33</v>
      </c>
      <c r="C116" s="107"/>
      <c r="D116" s="8"/>
      <c r="E116" s="8"/>
      <c r="F116" s="8"/>
      <c r="G116" s="8"/>
      <c r="H116" s="8"/>
      <c r="I116" s="8"/>
      <c r="J116" s="8"/>
      <c r="K116" s="8"/>
      <c r="L116" s="335">
        <f>L111*L115/100</f>
        <v>7840000</v>
      </c>
      <c r="M116" s="335"/>
      <c r="N116" s="335"/>
      <c r="O116" s="8"/>
    </row>
    <row r="117" spans="1:15">
      <c r="A117" s="8"/>
      <c r="B117" s="65" t="s">
        <v>59</v>
      </c>
      <c r="C117" s="8"/>
      <c r="D117" s="8"/>
      <c r="E117" s="8"/>
      <c r="F117" s="8"/>
      <c r="G117" s="8"/>
      <c r="H117" s="8"/>
      <c r="I117" s="8"/>
      <c r="J117" s="8"/>
      <c r="K117" s="8"/>
      <c r="L117" s="61"/>
      <c r="M117" s="61"/>
      <c r="N117" s="61"/>
      <c r="O117" s="8"/>
    </row>
    <row r="118" spans="1:15">
      <c r="A118" s="8"/>
      <c r="B118" s="333"/>
      <c r="C118" s="333"/>
      <c r="D118" s="333"/>
      <c r="E118" s="333"/>
      <c r="F118" s="333"/>
      <c r="G118" s="333"/>
      <c r="H118" s="333"/>
      <c r="I118" s="333"/>
      <c r="J118" s="333"/>
      <c r="K118" s="333"/>
      <c r="L118" s="223">
        <v>0</v>
      </c>
      <c r="M118" s="223"/>
      <c r="N118" s="223"/>
      <c r="O118" s="8"/>
    </row>
    <row r="119" spans="1:15">
      <c r="A119" s="8"/>
      <c r="B119" s="333"/>
      <c r="C119" s="333"/>
      <c r="D119" s="333"/>
      <c r="E119" s="333"/>
      <c r="F119" s="333"/>
      <c r="G119" s="333"/>
      <c r="H119" s="333"/>
      <c r="I119" s="333"/>
      <c r="J119" s="333"/>
      <c r="K119" s="333"/>
      <c r="L119" s="223">
        <v>0</v>
      </c>
      <c r="M119" s="223"/>
      <c r="N119" s="223"/>
      <c r="O119" s="8"/>
    </row>
    <row r="120" spans="1:15" hidden="1">
      <c r="A120" s="8"/>
      <c r="B120" s="57"/>
      <c r="C120" s="8"/>
      <c r="D120" s="8"/>
      <c r="E120" s="8"/>
      <c r="F120" s="11"/>
      <c r="G120" s="1"/>
      <c r="H120" s="1"/>
      <c r="I120" s="1"/>
      <c r="J120" s="8"/>
      <c r="K120" s="8"/>
      <c r="L120" s="223">
        <v>0</v>
      </c>
      <c r="M120" s="223"/>
      <c r="N120" s="223"/>
      <c r="O120" s="8"/>
    </row>
    <row r="121" spans="1:15" hidden="1">
      <c r="A121" s="8"/>
      <c r="B121" s="57"/>
      <c r="C121" s="8"/>
      <c r="D121" s="8"/>
      <c r="E121" s="8"/>
      <c r="F121" s="11"/>
      <c r="G121" s="1"/>
      <c r="H121" s="1"/>
      <c r="I121" s="1"/>
      <c r="J121" s="1"/>
      <c r="K121" s="1"/>
      <c r="L121" s="223">
        <v>0</v>
      </c>
      <c r="M121" s="223"/>
      <c r="N121" s="223"/>
      <c r="O121" s="8"/>
    </row>
    <row r="122" spans="1:15" hidden="1">
      <c r="A122" s="8"/>
      <c r="B122" s="57"/>
      <c r="C122" s="8"/>
      <c r="D122" s="8"/>
      <c r="E122" s="8"/>
      <c r="F122" s="8"/>
      <c r="G122" s="8"/>
      <c r="H122" s="8"/>
      <c r="I122" s="8"/>
      <c r="J122" s="8"/>
      <c r="K122" s="8"/>
      <c r="L122" s="223">
        <v>0</v>
      </c>
      <c r="M122" s="223"/>
      <c r="N122" s="223"/>
      <c r="O122" s="8"/>
    </row>
    <row r="123" spans="1:15" s="36" customFormat="1" ht="15" customHeight="1">
      <c r="A123" s="9"/>
      <c r="B123" s="106" t="s">
        <v>34</v>
      </c>
      <c r="C123" s="107"/>
      <c r="D123" s="8"/>
      <c r="E123" s="8"/>
      <c r="F123" s="8"/>
      <c r="G123" s="8"/>
      <c r="H123" s="8"/>
      <c r="I123" s="8"/>
      <c r="J123" s="8"/>
      <c r="K123" s="8"/>
      <c r="L123" s="335">
        <f>SUM(L118:N122)</f>
        <v>0</v>
      </c>
      <c r="M123" s="335"/>
      <c r="N123" s="335"/>
      <c r="O123" s="9"/>
    </row>
    <row r="124" spans="1:15" s="36" customFormat="1" ht="15" customHeight="1" thickBot="1">
      <c r="A124" s="9"/>
      <c r="B124" s="89" t="s">
        <v>35</v>
      </c>
      <c r="C124" s="90"/>
      <c r="D124" s="90"/>
      <c r="E124" s="90"/>
      <c r="F124" s="90"/>
      <c r="G124" s="90"/>
      <c r="H124" s="90"/>
      <c r="I124" s="90"/>
      <c r="J124" s="90"/>
      <c r="K124" s="90"/>
      <c r="L124" s="336">
        <f>L123+L116</f>
        <v>7840000</v>
      </c>
      <c r="M124" s="336"/>
      <c r="N124" s="337"/>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38">
        <v>4000000</v>
      </c>
      <c r="M126" s="338"/>
      <c r="N126" s="339"/>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3">
        <v>1500000</v>
      </c>
      <c r="M129" s="223"/>
      <c r="N129" s="223"/>
      <c r="O129" s="8"/>
    </row>
    <row r="130" spans="1:19">
      <c r="A130" s="8"/>
      <c r="B130" s="8" t="s">
        <v>44</v>
      </c>
      <c r="C130" s="13"/>
      <c r="D130" s="13"/>
      <c r="E130" s="13"/>
      <c r="F130" s="8"/>
      <c r="G130" s="8"/>
      <c r="H130" s="8"/>
      <c r="I130" s="8"/>
      <c r="J130" s="8"/>
      <c r="K130" s="8"/>
      <c r="L130" s="223">
        <v>0</v>
      </c>
      <c r="M130" s="223"/>
      <c r="N130" s="223"/>
      <c r="O130" s="8"/>
    </row>
    <row r="131" spans="1:19" ht="15.75">
      <c r="A131" s="8"/>
      <c r="B131" s="50" t="s">
        <v>10</v>
      </c>
      <c r="C131" s="13"/>
      <c r="D131" s="13"/>
      <c r="E131" s="13"/>
      <c r="F131" s="11" t="s">
        <v>4</v>
      </c>
      <c r="G131" s="8"/>
      <c r="H131" s="8"/>
      <c r="I131" s="8"/>
      <c r="J131" s="8"/>
      <c r="K131" s="8"/>
      <c r="L131" s="334">
        <f>L111-L116</f>
        <v>14560000</v>
      </c>
      <c r="M131" s="334"/>
      <c r="N131" s="334"/>
      <c r="O131" s="8"/>
    </row>
    <row r="132" spans="1:19" hidden="1">
      <c r="A132" s="8"/>
      <c r="B132" s="9" t="s">
        <v>6</v>
      </c>
      <c r="C132" s="13"/>
      <c r="D132" s="13"/>
      <c r="E132" s="13"/>
      <c r="F132" s="8"/>
      <c r="G132" s="8"/>
      <c r="H132" s="8"/>
      <c r="I132" s="8"/>
      <c r="J132" s="8"/>
      <c r="K132" s="8"/>
      <c r="L132" s="223">
        <v>3500000</v>
      </c>
      <c r="M132" s="223"/>
      <c r="N132" s="223"/>
      <c r="O132" s="8"/>
    </row>
    <row r="133" spans="1:19" ht="15" customHeight="1">
      <c r="A133" s="8"/>
      <c r="B133" s="14"/>
      <c r="C133" s="14"/>
      <c r="D133" s="14"/>
      <c r="E133" s="14"/>
      <c r="F133" s="9"/>
      <c r="G133" s="46"/>
      <c r="H133" s="37"/>
      <c r="I133" s="37"/>
      <c r="J133" s="37"/>
      <c r="K133" s="47" t="s">
        <v>48</v>
      </c>
      <c r="L133" s="210">
        <f>L129+L130</f>
        <v>1500000</v>
      </c>
      <c r="M133" s="210"/>
      <c r="N133" s="21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0">
        <f>L132+L133</f>
        <v>5000000</v>
      </c>
      <c r="M135" s="210"/>
      <c r="N135" s="21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5">
        <f>L124</f>
        <v>7840000</v>
      </c>
      <c r="M138" s="225"/>
      <c r="N138" s="226"/>
      <c r="O138" s="8"/>
    </row>
    <row r="139" spans="1:19">
      <c r="A139" s="8"/>
      <c r="B139" s="93" t="s">
        <v>50</v>
      </c>
      <c r="C139" s="94"/>
      <c r="D139" s="94"/>
      <c r="E139" s="94"/>
      <c r="F139" s="94"/>
      <c r="G139" s="94"/>
      <c r="H139" s="94"/>
      <c r="I139" s="94"/>
      <c r="J139" s="94"/>
      <c r="K139" s="94"/>
      <c r="L139" s="253">
        <f>L138-L133</f>
        <v>6340000</v>
      </c>
      <c r="M139" s="253"/>
      <c r="N139" s="254"/>
      <c r="O139" s="8"/>
    </row>
    <row r="140" spans="1:19" hidden="1">
      <c r="A140" s="8"/>
      <c r="B140" s="49" t="s">
        <v>51</v>
      </c>
      <c r="C140" s="38"/>
      <c r="D140" s="38"/>
      <c r="E140" s="38"/>
      <c r="F140" s="38"/>
      <c r="G140" s="38"/>
      <c r="H140" s="38"/>
      <c r="I140" s="38"/>
      <c r="J140" s="38"/>
      <c r="K140" s="38"/>
      <c r="L140" s="251">
        <f>L139/2</f>
        <v>3170000</v>
      </c>
      <c r="M140" s="251"/>
      <c r="N140" s="252"/>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39" t="s">
        <v>40</v>
      </c>
      <c r="C143" s="240"/>
      <c r="D143" s="240"/>
      <c r="E143" s="240"/>
      <c r="F143" s="240"/>
      <c r="G143" s="240"/>
      <c r="H143" s="240"/>
      <c r="I143" s="240"/>
      <c r="J143" s="240"/>
      <c r="K143" s="240"/>
      <c r="L143" s="240"/>
      <c r="M143" s="240"/>
      <c r="N143" s="241"/>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42">
        <f>L139-L126</f>
        <v>2340000</v>
      </c>
      <c r="D145" s="243"/>
      <c r="E145" s="243"/>
      <c r="F145" s="243"/>
      <c r="G145" s="246" t="s">
        <v>12</v>
      </c>
      <c r="H145" s="246">
        <v>1</v>
      </c>
      <c r="I145" s="127"/>
      <c r="J145" s="231">
        <f>C145/C146*H145</f>
        <v>0.72024623803009569</v>
      </c>
      <c r="K145" s="255" t="s">
        <v>12</v>
      </c>
      <c r="L145" s="1"/>
      <c r="M145" s="1"/>
      <c r="N145" s="68"/>
      <c r="O145" s="8"/>
    </row>
    <row r="146" spans="1:16" ht="15" customHeight="1" thickBot="1">
      <c r="A146" s="8"/>
      <c r="B146" s="53"/>
      <c r="C146" s="244">
        <f>L100+L167</f>
        <v>3248888.888888889</v>
      </c>
      <c r="D146" s="245"/>
      <c r="E146" s="245"/>
      <c r="F146" s="245"/>
      <c r="G146" s="246"/>
      <c r="H146" s="246"/>
      <c r="I146" s="127"/>
      <c r="J146" s="232"/>
      <c r="K146" s="256"/>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0">
        <f>C145-C146</f>
        <v>-908888.88888888899</v>
      </c>
      <c r="M149" s="250"/>
      <c r="N149" s="250"/>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22">
        <v>40000000</v>
      </c>
      <c r="G160" s="222"/>
      <c r="H160" s="222"/>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3" t="s">
        <v>54</v>
      </c>
      <c r="L164" s="234"/>
      <c r="M164" s="234"/>
      <c r="N164" s="235"/>
      <c r="O164" s="8"/>
    </row>
    <row r="165" spans="1:19" ht="15.75">
      <c r="A165" s="8"/>
      <c r="B165" s="16" t="s">
        <v>24</v>
      </c>
      <c r="C165" s="1"/>
      <c r="D165" s="1"/>
      <c r="E165" s="247">
        <v>86000000</v>
      </c>
      <c r="F165" s="248"/>
      <c r="G165" s="248"/>
      <c r="H165" s="249"/>
      <c r="I165" s="129"/>
      <c r="J165" s="15"/>
      <c r="K165" s="71">
        <v>0</v>
      </c>
      <c r="L165" s="224" t="e">
        <f>(((((G166*(G167/12))*E165)/100)+E165)/G167)</f>
        <v>#DIV/0!</v>
      </c>
      <c r="M165" s="224"/>
      <c r="N165" s="224"/>
      <c r="O165" s="8"/>
    </row>
    <row r="166" spans="1:19" ht="18.75">
      <c r="A166" s="8"/>
      <c r="B166" s="16" t="s">
        <v>0</v>
      </c>
      <c r="C166" s="23"/>
      <c r="D166" s="23"/>
      <c r="E166" s="108">
        <v>12</v>
      </c>
      <c r="F166" s="40">
        <v>0</v>
      </c>
      <c r="G166" s="40">
        <v>0</v>
      </c>
      <c r="H166" s="20" t="s">
        <v>1</v>
      </c>
      <c r="I166" s="20"/>
      <c r="J166" s="20"/>
      <c r="K166" s="92">
        <f>F167</f>
        <v>0</v>
      </c>
      <c r="L166" s="224" t="e">
        <f>(((((F166*(F167/12))*E165)/100)+E165)/F167)</f>
        <v>#DIV/0!</v>
      </c>
      <c r="M166" s="224"/>
      <c r="N166" s="224"/>
      <c r="O166" s="8"/>
    </row>
    <row r="167" spans="1:19" ht="18.75">
      <c r="A167" s="8"/>
      <c r="B167" s="16" t="s">
        <v>11</v>
      </c>
      <c r="C167" s="23"/>
      <c r="D167" s="23"/>
      <c r="E167" s="84">
        <v>36</v>
      </c>
      <c r="F167" s="21">
        <v>0</v>
      </c>
      <c r="G167" s="21">
        <v>0</v>
      </c>
      <c r="H167" s="15" t="s">
        <v>60</v>
      </c>
      <c r="I167" s="15"/>
      <c r="J167" s="15"/>
      <c r="K167" s="110">
        <f>E167</f>
        <v>36</v>
      </c>
      <c r="L167" s="230">
        <f>(((((E166*(E167/12))*E165)/100)+E165)/E167)</f>
        <v>3248888.888888889</v>
      </c>
      <c r="M167" s="230"/>
      <c r="N167" s="230"/>
      <c r="O167" s="8"/>
    </row>
    <row r="168" spans="1:19">
      <c r="A168" s="8"/>
      <c r="B168" s="16"/>
      <c r="C168" s="67"/>
      <c r="D168" s="67"/>
      <c r="E168" s="21"/>
      <c r="F168" s="21"/>
      <c r="G168" s="21"/>
      <c r="H168" s="15"/>
      <c r="I168" s="15"/>
      <c r="J168" s="15"/>
      <c r="K168" s="70"/>
      <c r="L168" s="72"/>
      <c r="M168" s="72"/>
      <c r="N168" s="73"/>
      <c r="O168" s="8"/>
    </row>
    <row r="169" spans="1:19">
      <c r="A169" s="8"/>
      <c r="B169" s="236" t="s">
        <v>57</v>
      </c>
      <c r="C169" s="237"/>
      <c r="D169" s="237"/>
      <c r="E169" s="237"/>
      <c r="F169" s="237"/>
      <c r="G169" s="237"/>
      <c r="H169" s="237"/>
      <c r="I169" s="237"/>
      <c r="J169" s="237"/>
      <c r="K169" s="237"/>
      <c r="L169" s="237"/>
      <c r="M169" s="237"/>
      <c r="N169" s="238"/>
      <c r="O169" s="8"/>
    </row>
    <row r="170" spans="1:19" ht="15" customHeight="1">
      <c r="A170" s="8"/>
      <c r="B170" s="16" t="s">
        <v>58</v>
      </c>
      <c r="C170" s="23"/>
      <c r="D170" s="23"/>
      <c r="E170" s="223">
        <v>60000000</v>
      </c>
      <c r="F170" s="223"/>
      <c r="G170" s="223"/>
      <c r="H170" s="16"/>
      <c r="I170" s="16"/>
      <c r="J170" s="227" t="s">
        <v>61</v>
      </c>
      <c r="K170" s="228"/>
      <c r="L170" s="228"/>
      <c r="M170" s="228"/>
      <c r="N170" s="229"/>
      <c r="O170" s="8"/>
    </row>
    <row r="171" spans="1:19" ht="15" customHeight="1">
      <c r="A171" s="8"/>
      <c r="B171" s="16" t="s">
        <v>8</v>
      </c>
      <c r="C171" s="23"/>
      <c r="D171" s="23"/>
      <c r="E171" s="264">
        <v>75</v>
      </c>
      <c r="F171" s="264"/>
      <c r="G171" s="34" t="s">
        <v>1</v>
      </c>
      <c r="H171" s="45"/>
      <c r="I171" s="45"/>
      <c r="J171" s="278"/>
      <c r="K171" s="278"/>
      <c r="L171" s="278"/>
      <c r="M171" s="278"/>
      <c r="N171" s="278"/>
      <c r="O171" s="8"/>
      <c r="R171" s="102"/>
    </row>
    <row r="172" spans="1:19" ht="15" customHeight="1">
      <c r="A172" s="8"/>
      <c r="B172" s="16" t="s">
        <v>9</v>
      </c>
      <c r="C172" s="23"/>
      <c r="D172" s="23"/>
      <c r="E172" s="223">
        <f>E170*E171/100</f>
        <v>45000000</v>
      </c>
      <c r="F172" s="223"/>
      <c r="G172" s="223"/>
      <c r="H172" s="16"/>
      <c r="I172" s="16"/>
      <c r="J172" s="278"/>
      <c r="K172" s="278"/>
      <c r="L172" s="278"/>
      <c r="M172" s="278"/>
      <c r="N172" s="278"/>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68" t="s">
        <v>98</v>
      </c>
      <c r="C174" s="268"/>
      <c r="D174" s="268"/>
      <c r="E174" s="268"/>
      <c r="F174" s="268"/>
      <c r="G174" s="268"/>
      <c r="H174" s="268"/>
      <c r="I174" s="268"/>
      <c r="J174" s="268"/>
      <c r="K174" s="268"/>
      <c r="L174" s="268"/>
      <c r="M174" s="268"/>
      <c r="N174" s="268"/>
      <c r="O174" s="8"/>
    </row>
    <row r="175" spans="1:19" ht="15" customHeight="1" thickTop="1" thickBot="1">
      <c r="A175" s="8"/>
      <c r="B175" s="279" t="s">
        <v>93</v>
      </c>
      <c r="C175" s="279"/>
      <c r="D175" s="279"/>
      <c r="E175" s="279"/>
      <c r="F175" s="279"/>
      <c r="G175" s="279"/>
      <c r="H175" s="279"/>
      <c r="I175" s="279"/>
      <c r="J175" s="279"/>
      <c r="K175" s="279"/>
      <c r="L175" s="279"/>
      <c r="M175" s="279"/>
      <c r="N175" s="279"/>
      <c r="O175" s="8"/>
      <c r="S175" s="7" t="s">
        <v>96</v>
      </c>
    </row>
    <row r="176" spans="1:19" ht="15" customHeight="1" thickTop="1" thickBot="1">
      <c r="A176" s="8"/>
      <c r="B176" s="277" t="s">
        <v>95</v>
      </c>
      <c r="C176" s="277"/>
      <c r="D176" s="277"/>
      <c r="E176" s="277"/>
      <c r="F176" s="277"/>
      <c r="G176" s="277"/>
      <c r="H176" s="277"/>
      <c r="I176" s="277"/>
      <c r="J176" s="277"/>
      <c r="K176" s="277"/>
      <c r="L176" s="277"/>
      <c r="M176" s="277"/>
      <c r="N176" s="277"/>
      <c r="O176" s="8"/>
    </row>
    <row r="177" spans="1:16" ht="15" customHeight="1" thickTop="1" thickBot="1">
      <c r="A177" s="8"/>
      <c r="B177" s="277" t="s">
        <v>94</v>
      </c>
      <c r="C177" s="277"/>
      <c r="D177" s="277"/>
      <c r="E177" s="277"/>
      <c r="F177" s="277"/>
      <c r="G177" s="277"/>
      <c r="H177" s="277"/>
      <c r="I177" s="277"/>
      <c r="J177" s="277"/>
      <c r="K177" s="277"/>
      <c r="L177" s="277"/>
      <c r="M177" s="277"/>
      <c r="N177" s="277"/>
      <c r="O177" s="8"/>
    </row>
    <row r="178" spans="1:16" ht="16.5" thickTop="1">
      <c r="B178" s="276"/>
      <c r="C178" s="276"/>
      <c r="D178" s="276"/>
      <c r="E178" s="276"/>
      <c r="F178" s="276"/>
      <c r="G178" s="276"/>
      <c r="H178" s="276"/>
      <c r="I178" s="276"/>
      <c r="J178" s="276"/>
      <c r="K178" s="276"/>
      <c r="L178" s="276"/>
      <c r="M178" s="276"/>
      <c r="N178" s="276"/>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5" t="s">
        <v>42</v>
      </c>
      <c r="I186" s="266"/>
      <c r="J186" s="266"/>
      <c r="K186" s="266"/>
      <c r="L186" s="266"/>
      <c r="M186" s="266"/>
      <c r="N186" s="267"/>
      <c r="O186" s="105"/>
      <c r="P186" s="104"/>
    </row>
    <row r="187" spans="1:16">
      <c r="A187" s="8"/>
      <c r="B187" s="269" t="s">
        <v>71</v>
      </c>
      <c r="C187" s="270"/>
      <c r="D187" s="270"/>
      <c r="E187" s="270"/>
      <c r="F187" s="270"/>
      <c r="G187" s="271"/>
      <c r="H187" s="269" t="s">
        <v>67</v>
      </c>
      <c r="I187" s="270"/>
      <c r="J187" s="270"/>
      <c r="K187" s="270"/>
      <c r="L187" s="270"/>
      <c r="M187" s="270"/>
      <c r="N187" s="271"/>
      <c r="O187" s="104"/>
      <c r="P187" s="104"/>
    </row>
    <row r="188" spans="1:16" ht="15" hidden="1" customHeight="1">
      <c r="A188" s="8"/>
      <c r="B188" s="269" t="s">
        <v>53</v>
      </c>
      <c r="C188" s="270"/>
      <c r="D188" s="270"/>
      <c r="E188" s="270"/>
      <c r="F188" s="270"/>
      <c r="G188" s="271"/>
      <c r="H188" s="269" t="s">
        <v>67</v>
      </c>
      <c r="I188" s="270"/>
      <c r="J188" s="270"/>
      <c r="K188" s="270"/>
      <c r="L188" s="270"/>
      <c r="M188" s="270"/>
      <c r="N188" s="271"/>
      <c r="O188" s="104"/>
      <c r="P188" s="104"/>
    </row>
    <row r="189" spans="1:16">
      <c r="A189" s="8"/>
      <c r="B189" s="269" t="s">
        <v>72</v>
      </c>
      <c r="C189" s="270"/>
      <c r="D189" s="270"/>
      <c r="E189" s="270"/>
      <c r="F189" s="270"/>
      <c r="G189" s="271"/>
      <c r="H189" s="269" t="s">
        <v>84</v>
      </c>
      <c r="I189" s="270"/>
      <c r="J189" s="270"/>
      <c r="K189" s="270"/>
      <c r="L189" s="270"/>
      <c r="M189" s="270"/>
      <c r="N189" s="271"/>
      <c r="O189" s="104"/>
      <c r="P189" s="104"/>
    </row>
    <row r="190" spans="1:16">
      <c r="A190" s="8"/>
      <c r="B190" s="269"/>
      <c r="C190" s="270"/>
      <c r="D190" s="270"/>
      <c r="E190" s="270"/>
      <c r="F190" s="270"/>
      <c r="G190" s="271"/>
      <c r="H190" s="269" t="s">
        <v>70</v>
      </c>
      <c r="I190" s="270"/>
      <c r="J190" s="270"/>
      <c r="K190" s="270"/>
      <c r="L190" s="270"/>
      <c r="M190" s="270"/>
      <c r="N190" s="271"/>
      <c r="O190" s="104"/>
      <c r="P190" s="104"/>
    </row>
    <row r="191" spans="1:16" hidden="1">
      <c r="A191" s="8"/>
      <c r="B191" s="269" t="s">
        <v>53</v>
      </c>
      <c r="C191" s="270"/>
      <c r="D191" s="270"/>
      <c r="E191" s="270"/>
      <c r="F191" s="270"/>
      <c r="G191" s="271"/>
      <c r="H191" s="269" t="s">
        <v>67</v>
      </c>
      <c r="I191" s="270"/>
      <c r="J191" s="270"/>
      <c r="K191" s="270"/>
      <c r="L191" s="270"/>
      <c r="M191" s="270"/>
      <c r="N191" s="271"/>
      <c r="O191" s="104"/>
      <c r="P191" s="104"/>
    </row>
    <row r="192" spans="1:16">
      <c r="B192" s="272" t="s">
        <v>69</v>
      </c>
      <c r="C192" s="273"/>
      <c r="D192" s="273"/>
      <c r="E192" s="273"/>
      <c r="F192" s="273"/>
      <c r="G192" s="274"/>
      <c r="H192" s="272" t="s">
        <v>68</v>
      </c>
      <c r="I192" s="273"/>
      <c r="J192" s="273"/>
      <c r="K192" s="273"/>
      <c r="L192" s="273"/>
      <c r="M192" s="273"/>
      <c r="N192" s="274"/>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5" t="s">
        <v>73</v>
      </c>
      <c r="M208" s="275"/>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61" t="s">
        <v>30</v>
      </c>
      <c r="C210" s="262"/>
      <c r="D210" s="262"/>
      <c r="E210" s="262"/>
      <c r="F210" s="262"/>
      <c r="G210" s="262"/>
      <c r="H210" s="262"/>
      <c r="I210" s="262"/>
      <c r="J210" s="262"/>
      <c r="K210" s="262"/>
      <c r="L210" s="262"/>
      <c r="M210" s="262"/>
      <c r="N210" s="263"/>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9"/>
  <sheetViews>
    <sheetView tabSelected="1" zoomScale="115" zoomScaleNormal="115" workbookViewId="0">
      <selection activeCell="M13" sqref="M13"/>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3" t="s">
        <v>136</v>
      </c>
      <c r="B3" s="183"/>
      <c r="C3" s="183"/>
      <c r="D3" s="183"/>
      <c r="E3" s="183"/>
      <c r="F3" s="183"/>
      <c r="G3" s="183"/>
      <c r="H3" s="184"/>
      <c r="I3" s="184"/>
      <c r="J3" s="184"/>
    </row>
    <row r="4" spans="1:10" ht="9.9499999999999993" customHeight="1" thickBot="1"/>
    <row r="5" spans="1:10">
      <c r="A5" s="405" t="s">
        <v>99</v>
      </c>
      <c r="B5" s="406"/>
      <c r="C5" s="406"/>
      <c r="D5" s="406"/>
      <c r="E5" s="406"/>
      <c r="F5" s="406"/>
      <c r="G5" s="406"/>
      <c r="H5" s="406"/>
      <c r="I5" s="406"/>
      <c r="J5" s="407"/>
    </row>
    <row r="6" spans="1:10" ht="15" thickBot="1">
      <c r="A6" s="408"/>
      <c r="B6" s="409"/>
      <c r="C6" s="409"/>
      <c r="D6" s="409"/>
      <c r="E6" s="409"/>
      <c r="F6" s="409"/>
      <c r="G6" s="409"/>
      <c r="H6" s="409"/>
      <c r="I6" s="409"/>
      <c r="J6" s="410"/>
    </row>
    <row r="7" spans="1:10" ht="15.75">
      <c r="A7" s="140"/>
      <c r="B7" s="140"/>
      <c r="C7" s="140"/>
      <c r="D7" s="140"/>
      <c r="E7" s="140"/>
      <c r="F7" s="140"/>
      <c r="G7" s="140"/>
      <c r="H7" s="140"/>
      <c r="I7" s="140"/>
      <c r="J7" s="140"/>
    </row>
    <row r="8" spans="1:10">
      <c r="A8" s="141" t="s">
        <v>100</v>
      </c>
      <c r="C8" s="411" t="s">
        <v>166</v>
      </c>
      <c r="D8" s="411"/>
      <c r="E8" s="411"/>
      <c r="F8" s="411"/>
      <c r="G8" s="411"/>
      <c r="H8" s="411"/>
      <c r="I8" s="411"/>
      <c r="J8" s="411"/>
    </row>
    <row r="9" spans="1:10">
      <c r="A9" s="141" t="s">
        <v>101</v>
      </c>
      <c r="C9" s="362" t="s">
        <v>167</v>
      </c>
      <c r="D9" s="362"/>
      <c r="E9" s="362"/>
      <c r="F9" s="362"/>
      <c r="G9" s="362"/>
      <c r="H9" s="362"/>
      <c r="I9" s="362"/>
      <c r="J9" s="362"/>
    </row>
    <row r="10" spans="1:10">
      <c r="A10" s="141" t="s">
        <v>102</v>
      </c>
      <c r="C10" s="362" t="s">
        <v>162</v>
      </c>
      <c r="D10" s="362"/>
      <c r="E10" s="362"/>
      <c r="F10" s="362"/>
      <c r="G10" s="362"/>
      <c r="H10" s="362"/>
      <c r="I10" s="362"/>
      <c r="J10" s="362"/>
    </row>
    <row r="11" spans="1:10">
      <c r="A11" s="141" t="s">
        <v>103</v>
      </c>
      <c r="C11" s="362" t="s">
        <v>137</v>
      </c>
      <c r="D11" s="362"/>
      <c r="E11" s="362"/>
      <c r="F11" s="362"/>
      <c r="G11" s="362"/>
      <c r="H11" s="362"/>
      <c r="I11" s="362"/>
      <c r="J11" s="362"/>
    </row>
    <row r="12" spans="1:10">
      <c r="A12" s="141" t="s">
        <v>104</v>
      </c>
      <c r="C12" s="362" t="s">
        <v>165</v>
      </c>
      <c r="D12" s="362"/>
      <c r="E12" s="362"/>
      <c r="F12" s="362"/>
      <c r="G12" s="362"/>
      <c r="H12" s="362"/>
      <c r="I12" s="362"/>
      <c r="J12" s="362"/>
    </row>
    <row r="13" spans="1:10" ht="15" thickBot="1">
      <c r="A13" s="141" t="s">
        <v>126</v>
      </c>
      <c r="C13" s="416">
        <v>132500000</v>
      </c>
      <c r="D13" s="416"/>
      <c r="E13" s="156"/>
      <c r="F13" s="156"/>
      <c r="G13" s="156"/>
      <c r="H13" s="156"/>
      <c r="I13" s="156"/>
      <c r="J13" s="156"/>
    </row>
    <row r="14" spans="1:10">
      <c r="A14" s="141" t="s">
        <v>127</v>
      </c>
      <c r="C14" s="156" t="s">
        <v>163</v>
      </c>
      <c r="D14" s="156"/>
      <c r="E14" s="156"/>
      <c r="F14" s="156"/>
      <c r="G14" s="156"/>
      <c r="H14" s="156"/>
      <c r="I14" s="156"/>
      <c r="J14" s="156"/>
    </row>
    <row r="15" spans="1:10">
      <c r="A15" s="141" t="s">
        <v>128</v>
      </c>
      <c r="C15" s="156" t="s">
        <v>164</v>
      </c>
      <c r="D15" s="156"/>
      <c r="E15" s="156"/>
      <c r="F15" s="156"/>
      <c r="G15" s="156"/>
      <c r="H15" s="156"/>
      <c r="I15" s="156"/>
      <c r="J15" s="156"/>
    </row>
    <row r="16" spans="1:10">
      <c r="A16" s="141" t="s">
        <v>182</v>
      </c>
      <c r="C16" s="169"/>
      <c r="D16" s="169"/>
      <c r="E16" s="169"/>
      <c r="F16" s="169"/>
      <c r="G16" s="169"/>
      <c r="H16" s="169"/>
      <c r="I16" s="169"/>
      <c r="J16" s="169"/>
    </row>
    <row r="17" spans="1:12">
      <c r="A17" s="362" t="s">
        <v>135</v>
      </c>
      <c r="B17" s="362"/>
      <c r="C17" s="180" t="s">
        <v>168</v>
      </c>
      <c r="D17" s="180"/>
      <c r="E17" s="180"/>
      <c r="F17" s="180"/>
      <c r="G17" s="180"/>
      <c r="H17" s="180"/>
      <c r="I17" s="180"/>
      <c r="J17" s="180"/>
    </row>
    <row r="18" spans="1:12" ht="15" thickBot="1"/>
    <row r="19" spans="1:12">
      <c r="A19" s="405" t="s">
        <v>105</v>
      </c>
      <c r="B19" s="406"/>
      <c r="C19" s="406"/>
      <c r="D19" s="406"/>
      <c r="E19" s="406"/>
      <c r="F19" s="406"/>
      <c r="G19" s="406"/>
      <c r="H19" s="406"/>
      <c r="I19" s="406"/>
      <c r="J19" s="407"/>
    </row>
    <row r="20" spans="1:12" ht="15" thickBot="1">
      <c r="A20" s="408"/>
      <c r="B20" s="409"/>
      <c r="C20" s="409"/>
      <c r="D20" s="409"/>
      <c r="E20" s="409"/>
      <c r="F20" s="409"/>
      <c r="G20" s="409"/>
      <c r="H20" s="409"/>
      <c r="I20" s="409"/>
      <c r="J20" s="410"/>
    </row>
    <row r="26" spans="1:12">
      <c r="L26" s="141" t="s">
        <v>96</v>
      </c>
    </row>
    <row r="34" spans="12:15">
      <c r="O34" s="141" t="s">
        <v>96</v>
      </c>
    </row>
    <row r="42" spans="12:15">
      <c r="L42" s="141">
        <v>1</v>
      </c>
    </row>
    <row r="70" spans="1:12" hidden="1"/>
    <row r="71" spans="1:12" hidden="1"/>
    <row r="72" spans="1:12" ht="20.100000000000001" customHeight="1" thickBot="1">
      <c r="A72" s="413" t="s">
        <v>169</v>
      </c>
      <c r="B72" s="414"/>
      <c r="C72" s="414"/>
      <c r="D72" s="414"/>
      <c r="E72" s="414"/>
      <c r="F72" s="414"/>
      <c r="G72" s="414"/>
      <c r="H72" s="414"/>
      <c r="I72" s="414"/>
      <c r="J72" s="415"/>
    </row>
    <row r="73" spans="1:12" ht="17.100000000000001" customHeight="1">
      <c r="A73" s="412" t="s">
        <v>106</v>
      </c>
      <c r="B73" s="412"/>
      <c r="C73" s="412"/>
      <c r="D73" s="412"/>
      <c r="E73" s="412"/>
      <c r="F73" s="412" t="s">
        <v>133</v>
      </c>
      <c r="G73" s="412"/>
      <c r="H73" s="412"/>
      <c r="I73" s="412"/>
      <c r="J73" s="412"/>
    </row>
    <row r="74" spans="1:12">
      <c r="A74" s="351" t="s">
        <v>153</v>
      </c>
      <c r="B74" s="352"/>
      <c r="C74" s="348">
        <v>0</v>
      </c>
      <c r="D74" s="349"/>
      <c r="E74" s="350"/>
      <c r="F74" s="351" t="s">
        <v>153</v>
      </c>
      <c r="G74" s="352"/>
      <c r="H74" s="353">
        <v>0</v>
      </c>
      <c r="I74" s="353"/>
      <c r="J74" s="353"/>
      <c r="L74" s="141" t="s">
        <v>142</v>
      </c>
    </row>
    <row r="75" spans="1:12">
      <c r="A75" s="417" t="s">
        <v>154</v>
      </c>
      <c r="B75" s="418"/>
      <c r="C75" s="353">
        <v>0</v>
      </c>
      <c r="D75" s="353"/>
      <c r="E75" s="353"/>
      <c r="F75" s="417" t="s">
        <v>154</v>
      </c>
      <c r="G75" s="418"/>
      <c r="H75" s="353">
        <v>0</v>
      </c>
      <c r="I75" s="353"/>
      <c r="J75" s="353"/>
    </row>
    <row r="76" spans="1:12">
      <c r="A76" s="423" t="s">
        <v>149</v>
      </c>
      <c r="B76" s="424"/>
      <c r="C76" s="353">
        <v>0</v>
      </c>
      <c r="D76" s="353"/>
      <c r="E76" s="353"/>
      <c r="F76" s="423" t="s">
        <v>149</v>
      </c>
      <c r="G76" s="424"/>
      <c r="H76" s="353">
        <v>0</v>
      </c>
      <c r="I76" s="353"/>
      <c r="J76" s="353"/>
    </row>
    <row r="77" spans="1:12">
      <c r="A77" s="351" t="s">
        <v>150</v>
      </c>
      <c r="B77" s="352"/>
      <c r="C77" s="348">
        <v>120532665</v>
      </c>
      <c r="D77" s="349"/>
      <c r="E77" s="350"/>
      <c r="F77" s="351" t="s">
        <v>150</v>
      </c>
      <c r="G77" s="352"/>
      <c r="H77" s="353">
        <v>120527000</v>
      </c>
      <c r="I77" s="353"/>
      <c r="J77" s="353"/>
    </row>
    <row r="78" spans="1:12">
      <c r="A78" s="351" t="s">
        <v>151</v>
      </c>
      <c r="B78" s="352"/>
      <c r="C78" s="348">
        <v>264354114</v>
      </c>
      <c r="D78" s="349"/>
      <c r="E78" s="350"/>
      <c r="F78" s="351" t="s">
        <v>151</v>
      </c>
      <c r="G78" s="352"/>
      <c r="H78" s="353">
        <v>278391359</v>
      </c>
      <c r="I78" s="353"/>
      <c r="J78" s="353"/>
    </row>
    <row r="79" spans="1:12">
      <c r="A79" s="419" t="s">
        <v>155</v>
      </c>
      <c r="B79" s="420"/>
      <c r="C79" s="353">
        <v>357109618</v>
      </c>
      <c r="D79" s="353"/>
      <c r="E79" s="353"/>
      <c r="F79" s="419" t="s">
        <v>155</v>
      </c>
      <c r="G79" s="420"/>
      <c r="H79" s="353">
        <v>380061880</v>
      </c>
      <c r="I79" s="353"/>
      <c r="J79" s="353"/>
    </row>
    <row r="80" spans="1:12">
      <c r="A80" s="354" t="s">
        <v>156</v>
      </c>
      <c r="B80" s="355"/>
      <c r="C80" s="356">
        <f>SUM(C74:E79)</f>
        <v>741996397</v>
      </c>
      <c r="D80" s="356"/>
      <c r="E80" s="356"/>
      <c r="F80" s="354" t="s">
        <v>157</v>
      </c>
      <c r="G80" s="355"/>
      <c r="H80" s="356">
        <f>SUM(H74:J79)</f>
        <v>778980239</v>
      </c>
      <c r="I80" s="356"/>
      <c r="J80" s="356"/>
    </row>
    <row r="81" spans="1:12" s="205" customFormat="1" ht="20.100000000000001" customHeight="1">
      <c r="A81" s="422" t="s">
        <v>107</v>
      </c>
      <c r="B81" s="422"/>
      <c r="C81" s="421">
        <f>C80/3</f>
        <v>247332132.33333334</v>
      </c>
      <c r="D81" s="421"/>
      <c r="E81" s="421"/>
      <c r="F81" s="422" t="s">
        <v>107</v>
      </c>
      <c r="G81" s="422"/>
      <c r="H81" s="421">
        <f>H80/3</f>
        <v>259660079.66666666</v>
      </c>
      <c r="I81" s="421"/>
      <c r="J81" s="421"/>
    </row>
    <row r="82" spans="1:12" ht="15" thickBot="1">
      <c r="A82" s="100"/>
      <c r="B82" s="100"/>
      <c r="C82" s="179"/>
      <c r="D82" s="179"/>
      <c r="E82" s="179"/>
      <c r="F82" s="100"/>
      <c r="G82" s="100"/>
      <c r="H82" s="179"/>
      <c r="I82" s="179"/>
      <c r="J82" s="179"/>
    </row>
    <row r="83" spans="1:12" ht="20.100000000000001" customHeight="1" thickBot="1">
      <c r="A83" s="402" t="s">
        <v>108</v>
      </c>
      <c r="B83" s="403"/>
      <c r="C83" s="403"/>
      <c r="D83" s="403"/>
      <c r="E83" s="403"/>
      <c r="F83" s="403"/>
      <c r="G83" s="403"/>
      <c r="H83" s="403"/>
      <c r="I83" s="403"/>
      <c r="J83" s="404"/>
    </row>
    <row r="84" spans="1:12" ht="20.100000000000001" customHeight="1">
      <c r="A84" s="401" t="s">
        <v>109</v>
      </c>
      <c r="B84" s="401"/>
      <c r="C84" s="155" t="s">
        <v>110</v>
      </c>
      <c r="D84" s="155" t="s">
        <v>111</v>
      </c>
      <c r="E84" s="396" t="s">
        <v>113</v>
      </c>
      <c r="F84" s="397"/>
      <c r="G84" s="397"/>
      <c r="H84" s="398"/>
      <c r="I84" s="401" t="s">
        <v>112</v>
      </c>
      <c r="J84" s="401"/>
    </row>
    <row r="85" spans="1:12" ht="15" customHeight="1">
      <c r="A85" s="347" t="s">
        <v>159</v>
      </c>
      <c r="B85" s="347"/>
      <c r="C85" s="190" t="s">
        <v>158</v>
      </c>
      <c r="D85" s="185">
        <v>1</v>
      </c>
      <c r="E85" s="346">
        <v>140000000</v>
      </c>
      <c r="F85" s="346"/>
      <c r="G85" s="346">
        <v>125415768</v>
      </c>
      <c r="H85" s="346"/>
      <c r="I85" s="346">
        <v>5290000</v>
      </c>
      <c r="J85" s="346"/>
    </row>
    <row r="86" spans="1:12" ht="15" customHeight="1">
      <c r="A86" s="347" t="s">
        <v>170</v>
      </c>
      <c r="B86" s="347"/>
      <c r="C86" s="190" t="s">
        <v>152</v>
      </c>
      <c r="D86" s="206">
        <v>1</v>
      </c>
      <c r="E86" s="346">
        <v>5050000</v>
      </c>
      <c r="F86" s="346"/>
      <c r="G86" s="346">
        <v>3834249</v>
      </c>
      <c r="H86" s="346"/>
      <c r="I86" s="346">
        <v>646000</v>
      </c>
      <c r="J86" s="346"/>
      <c r="L86" s="141" t="s">
        <v>96</v>
      </c>
    </row>
    <row r="87" spans="1:12" ht="15" customHeight="1">
      <c r="A87" s="347"/>
      <c r="B87" s="347"/>
      <c r="C87" s="190"/>
      <c r="D87" s="206"/>
      <c r="E87" s="346">
        <v>0</v>
      </c>
      <c r="F87" s="346"/>
      <c r="G87" s="346">
        <v>0</v>
      </c>
      <c r="H87" s="346"/>
      <c r="I87" s="346">
        <v>0</v>
      </c>
      <c r="J87" s="346"/>
    </row>
    <row r="88" spans="1:12" ht="15" customHeight="1">
      <c r="A88" s="347"/>
      <c r="B88" s="347"/>
      <c r="C88" s="190"/>
      <c r="D88" s="206"/>
      <c r="E88" s="346">
        <v>0</v>
      </c>
      <c r="F88" s="346"/>
      <c r="G88" s="346">
        <v>0</v>
      </c>
      <c r="H88" s="346"/>
      <c r="I88" s="346">
        <v>0</v>
      </c>
      <c r="J88" s="346"/>
    </row>
    <row r="89" spans="1:12" ht="15" customHeight="1">
      <c r="A89" s="347"/>
      <c r="B89" s="347"/>
      <c r="C89" s="190"/>
      <c r="D89" s="206"/>
      <c r="E89" s="346">
        <v>0</v>
      </c>
      <c r="F89" s="346"/>
      <c r="G89" s="346">
        <v>0</v>
      </c>
      <c r="H89" s="346"/>
      <c r="I89" s="346">
        <v>0</v>
      </c>
      <c r="J89" s="346"/>
    </row>
    <row r="90" spans="1:12" ht="15" customHeight="1">
      <c r="A90" s="347"/>
      <c r="B90" s="347"/>
      <c r="C90" s="190"/>
      <c r="D90" s="206"/>
      <c r="E90" s="346">
        <v>0</v>
      </c>
      <c r="F90" s="346"/>
      <c r="G90" s="346">
        <v>0</v>
      </c>
      <c r="H90" s="346"/>
      <c r="I90" s="346">
        <v>0</v>
      </c>
      <c r="J90" s="346"/>
    </row>
    <row r="91" spans="1:12" ht="15" customHeight="1">
      <c r="A91" s="347"/>
      <c r="B91" s="347"/>
      <c r="C91" s="190"/>
      <c r="D91" s="206"/>
      <c r="E91" s="346">
        <v>0</v>
      </c>
      <c r="F91" s="346"/>
      <c r="G91" s="346">
        <v>0</v>
      </c>
      <c r="H91" s="346"/>
      <c r="I91" s="346">
        <v>0</v>
      </c>
      <c r="J91" s="346"/>
    </row>
    <row r="92" spans="1:12" ht="15" customHeight="1">
      <c r="A92" s="347"/>
      <c r="B92" s="347"/>
      <c r="C92" s="190"/>
      <c r="D92" s="206"/>
      <c r="E92" s="346">
        <v>0</v>
      </c>
      <c r="F92" s="346"/>
      <c r="G92" s="346">
        <v>0</v>
      </c>
      <c r="H92" s="346"/>
      <c r="I92" s="346">
        <v>0</v>
      </c>
      <c r="J92" s="346"/>
    </row>
    <row r="93" spans="1:12" ht="15" customHeight="1">
      <c r="A93" s="347"/>
      <c r="B93" s="347"/>
      <c r="C93" s="190"/>
      <c r="D93" s="194"/>
      <c r="E93" s="346">
        <v>0</v>
      </c>
      <c r="F93" s="346"/>
      <c r="G93" s="346">
        <v>0</v>
      </c>
      <c r="H93" s="346"/>
      <c r="I93" s="346">
        <v>0</v>
      </c>
      <c r="J93" s="346"/>
    </row>
    <row r="94" spans="1:12" ht="15" customHeight="1">
      <c r="A94" s="347"/>
      <c r="B94" s="347"/>
      <c r="C94" s="190"/>
      <c r="D94" s="194"/>
      <c r="E94" s="346">
        <v>0</v>
      </c>
      <c r="F94" s="346"/>
      <c r="G94" s="346">
        <v>0</v>
      </c>
      <c r="H94" s="346"/>
      <c r="I94" s="346">
        <v>0</v>
      </c>
      <c r="J94" s="346"/>
    </row>
    <row r="95" spans="1:12" ht="15" customHeight="1">
      <c r="A95" s="347"/>
      <c r="B95" s="347"/>
      <c r="C95" s="190"/>
      <c r="D95" s="194"/>
      <c r="E95" s="346">
        <v>0</v>
      </c>
      <c r="F95" s="346"/>
      <c r="G95" s="346">
        <v>0</v>
      </c>
      <c r="H95" s="346"/>
      <c r="I95" s="346">
        <v>0</v>
      </c>
      <c r="J95" s="346"/>
    </row>
    <row r="96" spans="1:12" ht="15" customHeight="1">
      <c r="A96" s="347"/>
      <c r="B96" s="347"/>
      <c r="C96" s="190"/>
      <c r="D96" s="194"/>
      <c r="E96" s="346">
        <v>0</v>
      </c>
      <c r="F96" s="346"/>
      <c r="G96" s="346">
        <v>0</v>
      </c>
      <c r="H96" s="346"/>
      <c r="I96" s="346">
        <v>0</v>
      </c>
      <c r="J96" s="346"/>
    </row>
    <row r="97" spans="1:10" ht="15" customHeight="1">
      <c r="A97" s="347"/>
      <c r="B97" s="347"/>
      <c r="C97" s="190"/>
      <c r="D97" s="194"/>
      <c r="E97" s="346">
        <v>0</v>
      </c>
      <c r="F97" s="346"/>
      <c r="G97" s="346">
        <v>0</v>
      </c>
      <c r="H97" s="346"/>
      <c r="I97" s="346">
        <v>0</v>
      </c>
      <c r="J97" s="346"/>
    </row>
    <row r="98" spans="1:10" ht="15" customHeight="1">
      <c r="A98" s="347"/>
      <c r="B98" s="347"/>
      <c r="C98" s="190"/>
      <c r="D98" s="194"/>
      <c r="E98" s="346">
        <v>0</v>
      </c>
      <c r="F98" s="346"/>
      <c r="G98" s="346">
        <v>0</v>
      </c>
      <c r="H98" s="346"/>
      <c r="I98" s="346">
        <v>0</v>
      </c>
      <c r="J98" s="346"/>
    </row>
    <row r="99" spans="1:10" ht="15" hidden="1" customHeight="1">
      <c r="A99" s="347"/>
      <c r="B99" s="347"/>
      <c r="C99" s="190"/>
      <c r="D99" s="194"/>
      <c r="E99" s="345">
        <v>0</v>
      </c>
      <c r="F99" s="345"/>
      <c r="G99" s="345">
        <v>0</v>
      </c>
      <c r="H99" s="345"/>
      <c r="I99" s="345">
        <v>0</v>
      </c>
      <c r="J99" s="345"/>
    </row>
    <row r="100" spans="1:10" ht="15" hidden="1" customHeight="1">
      <c r="A100" s="347"/>
      <c r="B100" s="347"/>
      <c r="C100" s="190"/>
      <c r="D100" s="194"/>
      <c r="E100" s="345">
        <v>0</v>
      </c>
      <c r="F100" s="345"/>
      <c r="G100" s="345">
        <v>0</v>
      </c>
      <c r="H100" s="345"/>
      <c r="I100" s="345">
        <v>0</v>
      </c>
      <c r="J100" s="345"/>
    </row>
    <row r="101" spans="1:10" ht="15" hidden="1" customHeight="1">
      <c r="A101" s="347"/>
      <c r="B101" s="347"/>
      <c r="C101" s="190"/>
      <c r="D101" s="194"/>
      <c r="E101" s="345">
        <v>0</v>
      </c>
      <c r="F101" s="345"/>
      <c r="G101" s="345">
        <v>0</v>
      </c>
      <c r="H101" s="345"/>
      <c r="I101" s="345">
        <v>0</v>
      </c>
      <c r="J101" s="345"/>
    </row>
    <row r="102" spans="1:10" ht="15" hidden="1" customHeight="1">
      <c r="A102" s="347"/>
      <c r="B102" s="347"/>
      <c r="C102" s="190"/>
      <c r="D102" s="194"/>
      <c r="E102" s="345">
        <v>0</v>
      </c>
      <c r="F102" s="345"/>
      <c r="G102" s="345">
        <v>0</v>
      </c>
      <c r="H102" s="345"/>
      <c r="I102" s="345">
        <v>0</v>
      </c>
      <c r="J102" s="345"/>
    </row>
    <row r="103" spans="1:10" ht="15" hidden="1" customHeight="1">
      <c r="A103" s="347"/>
      <c r="B103" s="347"/>
      <c r="C103" s="190"/>
      <c r="D103" s="194"/>
      <c r="E103" s="345">
        <v>0</v>
      </c>
      <c r="F103" s="345"/>
      <c r="G103" s="345">
        <v>0</v>
      </c>
      <c r="H103" s="345"/>
      <c r="I103" s="345">
        <v>0</v>
      </c>
      <c r="J103" s="345"/>
    </row>
    <row r="104" spans="1:10" ht="15" hidden="1" customHeight="1">
      <c r="A104" s="347"/>
      <c r="B104" s="347"/>
      <c r="C104" s="190"/>
      <c r="D104" s="194"/>
      <c r="E104" s="345">
        <v>0</v>
      </c>
      <c r="F104" s="345"/>
      <c r="G104" s="345">
        <v>0</v>
      </c>
      <c r="H104" s="345"/>
      <c r="I104" s="345">
        <v>0</v>
      </c>
      <c r="J104" s="345"/>
    </row>
    <row r="105" spans="1:10" ht="15" hidden="1" customHeight="1">
      <c r="A105" s="347"/>
      <c r="B105" s="347"/>
      <c r="C105" s="190"/>
      <c r="D105" s="194"/>
      <c r="E105" s="345">
        <v>0</v>
      </c>
      <c r="F105" s="345"/>
      <c r="G105" s="345">
        <v>0</v>
      </c>
      <c r="H105" s="345"/>
      <c r="I105" s="345">
        <v>0</v>
      </c>
      <c r="J105" s="345"/>
    </row>
    <row r="106" spans="1:10" ht="15" hidden="1" customHeight="1">
      <c r="A106" s="347"/>
      <c r="B106" s="347"/>
      <c r="C106" s="190"/>
      <c r="D106" s="194"/>
      <c r="E106" s="345">
        <v>0</v>
      </c>
      <c r="F106" s="345"/>
      <c r="G106" s="345">
        <v>0</v>
      </c>
      <c r="H106" s="345"/>
      <c r="I106" s="345">
        <v>0</v>
      </c>
      <c r="J106" s="345"/>
    </row>
    <row r="107" spans="1:10" ht="15" hidden="1" customHeight="1">
      <c r="A107" s="445"/>
      <c r="B107" s="445"/>
      <c r="C107" s="190"/>
      <c r="D107" s="194"/>
      <c r="E107" s="345">
        <v>0</v>
      </c>
      <c r="F107" s="345"/>
      <c r="G107" s="345">
        <v>0</v>
      </c>
      <c r="H107" s="345"/>
      <c r="I107" s="345">
        <v>0</v>
      </c>
      <c r="J107" s="345"/>
    </row>
    <row r="108" spans="1:10" ht="15" hidden="1" customHeight="1">
      <c r="A108" s="446"/>
      <c r="B108" s="446"/>
      <c r="C108" s="203"/>
      <c r="D108" s="204"/>
      <c r="E108" s="345">
        <v>0</v>
      </c>
      <c r="F108" s="345"/>
      <c r="G108" s="345">
        <v>0</v>
      </c>
      <c r="H108" s="345"/>
      <c r="I108" s="345">
        <v>0</v>
      </c>
      <c r="J108" s="345"/>
    </row>
    <row r="109" spans="1:10" ht="15" hidden="1" customHeight="1">
      <c r="A109" s="347"/>
      <c r="B109" s="347"/>
      <c r="C109" s="190"/>
      <c r="D109" s="194"/>
      <c r="E109" s="345">
        <v>0</v>
      </c>
      <c r="F109" s="345"/>
      <c r="G109" s="345">
        <v>0</v>
      </c>
      <c r="H109" s="345"/>
      <c r="I109" s="345">
        <v>0</v>
      </c>
      <c r="J109" s="345"/>
    </row>
    <row r="110" spans="1:10" ht="15" hidden="1" customHeight="1">
      <c r="A110" s="347"/>
      <c r="B110" s="347"/>
      <c r="C110" s="190"/>
      <c r="D110" s="194"/>
      <c r="E110" s="345">
        <v>0</v>
      </c>
      <c r="F110" s="345"/>
      <c r="G110" s="345">
        <v>0</v>
      </c>
      <c r="H110" s="345"/>
      <c r="I110" s="345">
        <v>0</v>
      </c>
      <c r="J110" s="345"/>
    </row>
    <row r="111" spans="1:10" ht="15" hidden="1" customHeight="1">
      <c r="A111" s="347"/>
      <c r="B111" s="347"/>
      <c r="C111" s="190"/>
      <c r="D111" s="194"/>
      <c r="E111" s="345">
        <v>0</v>
      </c>
      <c r="F111" s="345"/>
      <c r="G111" s="345">
        <v>0</v>
      </c>
      <c r="H111" s="345"/>
      <c r="I111" s="345">
        <v>0</v>
      </c>
      <c r="J111" s="345"/>
    </row>
    <row r="112" spans="1:10" ht="15" hidden="1" customHeight="1">
      <c r="A112" s="347"/>
      <c r="B112" s="347"/>
      <c r="C112" s="190"/>
      <c r="D112" s="194"/>
      <c r="E112" s="345">
        <v>0</v>
      </c>
      <c r="F112" s="345"/>
      <c r="G112" s="345">
        <v>0</v>
      </c>
      <c r="H112" s="345"/>
      <c r="I112" s="345">
        <v>0</v>
      </c>
      <c r="J112" s="345"/>
    </row>
    <row r="113" spans="1:10" ht="15" hidden="1" customHeight="1">
      <c r="A113" s="347"/>
      <c r="B113" s="347"/>
      <c r="C113" s="190"/>
      <c r="D113" s="194"/>
      <c r="E113" s="345">
        <v>0</v>
      </c>
      <c r="F113" s="345"/>
      <c r="G113" s="345">
        <v>0</v>
      </c>
      <c r="H113" s="345"/>
      <c r="I113" s="345">
        <v>0</v>
      </c>
      <c r="J113" s="345"/>
    </row>
    <row r="114" spans="1:10" ht="15" hidden="1" customHeight="1">
      <c r="A114" s="347"/>
      <c r="B114" s="347"/>
      <c r="C114" s="190"/>
      <c r="D114" s="194"/>
      <c r="E114" s="345">
        <v>0</v>
      </c>
      <c r="F114" s="345"/>
      <c r="G114" s="345">
        <v>0</v>
      </c>
      <c r="H114" s="345"/>
      <c r="I114" s="345">
        <v>0</v>
      </c>
      <c r="J114" s="345"/>
    </row>
    <row r="115" spans="1:10" ht="15" hidden="1" customHeight="1">
      <c r="A115" s="347"/>
      <c r="B115" s="347"/>
      <c r="C115" s="190"/>
      <c r="D115" s="194"/>
      <c r="E115" s="345">
        <v>0</v>
      </c>
      <c r="F115" s="345"/>
      <c r="G115" s="345">
        <v>0</v>
      </c>
      <c r="H115" s="345"/>
      <c r="I115" s="345">
        <v>0</v>
      </c>
      <c r="J115" s="345"/>
    </row>
    <row r="116" spans="1:10" ht="15" hidden="1" customHeight="1">
      <c r="A116" s="347"/>
      <c r="B116" s="347"/>
      <c r="C116" s="190"/>
      <c r="D116" s="194"/>
      <c r="E116" s="345">
        <v>0</v>
      </c>
      <c r="F116" s="345"/>
      <c r="G116" s="345">
        <v>0</v>
      </c>
      <c r="H116" s="345"/>
      <c r="I116" s="345">
        <v>0</v>
      </c>
      <c r="J116" s="345"/>
    </row>
    <row r="117" spans="1:10" ht="15" hidden="1" customHeight="1">
      <c r="A117" s="347"/>
      <c r="B117" s="347"/>
      <c r="C117" s="190"/>
      <c r="D117" s="194"/>
      <c r="E117" s="345">
        <v>0</v>
      </c>
      <c r="F117" s="345"/>
      <c r="G117" s="345">
        <v>0</v>
      </c>
      <c r="H117" s="345"/>
      <c r="I117" s="345">
        <v>0</v>
      </c>
      <c r="J117" s="345"/>
    </row>
    <row r="118" spans="1:10" ht="15" customHeight="1">
      <c r="A118" s="447" t="s">
        <v>171</v>
      </c>
      <c r="B118" s="448"/>
      <c r="C118" s="448"/>
      <c r="D118" s="448"/>
      <c r="E118" s="448"/>
      <c r="F118" s="448"/>
      <c r="G118" s="448"/>
      <c r="H118" s="449"/>
      <c r="I118" s="345">
        <v>0</v>
      </c>
      <c r="J118" s="345"/>
    </row>
    <row r="119" spans="1:10" ht="15" customHeight="1" thickBot="1">
      <c r="A119" s="395" t="s">
        <v>114</v>
      </c>
      <c r="B119" s="395"/>
      <c r="C119" s="395"/>
      <c r="D119" s="395"/>
      <c r="E119" s="394">
        <f>SUM(E85:F118)</f>
        <v>145050000</v>
      </c>
      <c r="F119" s="395"/>
      <c r="G119" s="399">
        <f>SUM(G85:H118)</f>
        <v>129250017</v>
      </c>
      <c r="H119" s="400"/>
      <c r="I119" s="394">
        <f>SUM(I85:J118)</f>
        <v>5936000</v>
      </c>
      <c r="J119" s="395"/>
    </row>
    <row r="120" spans="1:10" ht="15" customHeight="1">
      <c r="A120" s="431"/>
      <c r="B120" s="431"/>
      <c r="C120" s="431"/>
      <c r="D120" s="431"/>
      <c r="E120" s="157"/>
      <c r="F120" s="143"/>
      <c r="G120" s="157"/>
      <c r="H120" s="157"/>
      <c r="I120" s="157"/>
      <c r="J120" s="143"/>
    </row>
    <row r="121" spans="1:10" ht="15" customHeight="1" thickBot="1"/>
    <row r="122" spans="1:10" ht="20.100000000000001" customHeight="1" thickBot="1">
      <c r="A122" s="440" t="s">
        <v>129</v>
      </c>
      <c r="B122" s="441"/>
      <c r="C122" s="441"/>
      <c r="D122" s="441"/>
      <c r="E122" s="441"/>
      <c r="F122" s="441"/>
      <c r="G122" s="441"/>
      <c r="H122" s="441"/>
      <c r="I122" s="441"/>
      <c r="J122" s="442"/>
    </row>
    <row r="123" spans="1:10" ht="15" customHeight="1" thickBot="1">
      <c r="A123" s="443" t="s">
        <v>115</v>
      </c>
      <c r="B123" s="443"/>
      <c r="C123" s="443"/>
    </row>
    <row r="124" spans="1:10" ht="15" customHeight="1">
      <c r="A124" s="362" t="s">
        <v>161</v>
      </c>
      <c r="B124" s="362"/>
      <c r="C124" s="362"/>
      <c r="D124" s="362"/>
      <c r="E124" s="362"/>
      <c r="F124" s="362"/>
      <c r="G124" s="362"/>
      <c r="H124" s="393">
        <f>H81</f>
        <v>259660079.66666666</v>
      </c>
      <c r="I124" s="393"/>
      <c r="J124" s="393"/>
    </row>
    <row r="125" spans="1:10" ht="15" customHeight="1">
      <c r="A125" s="362"/>
      <c r="B125" s="362"/>
      <c r="C125" s="362"/>
      <c r="D125" s="362"/>
      <c r="E125" s="362"/>
      <c r="F125" s="362"/>
      <c r="G125" s="392"/>
      <c r="H125" s="393">
        <v>0</v>
      </c>
      <c r="I125" s="393"/>
      <c r="J125" s="393"/>
    </row>
    <row r="126" spans="1:10" ht="15" customHeight="1">
      <c r="F126" s="380" t="s">
        <v>134</v>
      </c>
      <c r="G126" s="380"/>
      <c r="H126" s="444">
        <f>SUM(H124:J125)</f>
        <v>259660079.66666666</v>
      </c>
      <c r="I126" s="444"/>
      <c r="J126" s="444"/>
    </row>
    <row r="127" spans="1:10" ht="15" customHeight="1">
      <c r="F127" s="380" t="s">
        <v>116</v>
      </c>
      <c r="G127" s="380"/>
      <c r="H127" s="177">
        <v>15</v>
      </c>
      <c r="I127" s="178" t="s">
        <v>1</v>
      </c>
      <c r="J127" s="176"/>
    </row>
    <row r="128" spans="1:10" ht="15" customHeight="1" thickBot="1">
      <c r="E128" s="380" t="s">
        <v>117</v>
      </c>
      <c r="F128" s="380"/>
      <c r="G128" s="380"/>
      <c r="H128" s="391">
        <f>H126*H127/100</f>
        <v>38949011.950000003</v>
      </c>
      <c r="I128" s="391"/>
      <c r="J128" s="391"/>
    </row>
    <row r="129" spans="1:12" ht="18" customHeight="1" thickBot="1">
      <c r="A129" s="363" t="s">
        <v>118</v>
      </c>
      <c r="B129" s="363"/>
      <c r="C129" s="363"/>
    </row>
    <row r="130" spans="1:12" ht="18" customHeight="1">
      <c r="A130" s="362" t="s">
        <v>180</v>
      </c>
      <c r="B130" s="362"/>
      <c r="C130" s="362"/>
      <c r="D130" s="362"/>
      <c r="E130" s="362"/>
      <c r="F130" s="362"/>
      <c r="G130" s="362"/>
      <c r="H130" s="393">
        <v>7200000</v>
      </c>
      <c r="I130" s="393"/>
      <c r="J130" s="393"/>
    </row>
    <row r="131" spans="1:12" ht="18" customHeight="1" thickBot="1">
      <c r="F131" s="380" t="s">
        <v>119</v>
      </c>
      <c r="G131" s="428"/>
      <c r="H131" s="391">
        <f>SUM(H130:J130)</f>
        <v>7200000</v>
      </c>
      <c r="I131" s="391"/>
      <c r="J131" s="391"/>
    </row>
    <row r="132" spans="1:12" ht="14.25" customHeight="1"/>
    <row r="133" spans="1:12" ht="14.25" customHeight="1">
      <c r="A133" s="188" t="s">
        <v>120</v>
      </c>
      <c r="B133" s="189"/>
      <c r="C133" s="189"/>
      <c r="D133" s="189"/>
      <c r="E133" s="189"/>
      <c r="F133" s="187"/>
      <c r="G133" s="187"/>
      <c r="H133" s="429">
        <v>8000000</v>
      </c>
      <c r="I133" s="429"/>
      <c r="J133" s="430"/>
    </row>
    <row r="134" spans="1:12" ht="5.0999999999999996" customHeight="1"/>
    <row r="135" spans="1:12" ht="14.25" customHeight="1" thickBot="1">
      <c r="A135" s="363" t="s">
        <v>121</v>
      </c>
      <c r="B135" s="363"/>
      <c r="C135" s="363"/>
      <c r="H135" s="142"/>
      <c r="I135" s="142"/>
      <c r="J135" s="142"/>
    </row>
    <row r="136" spans="1:12" ht="14.25" customHeight="1">
      <c r="A136" s="362" t="s">
        <v>143</v>
      </c>
      <c r="B136" s="362"/>
      <c r="C136" s="362"/>
      <c r="D136" s="362"/>
      <c r="E136" s="362"/>
      <c r="F136" s="362"/>
      <c r="G136" s="362"/>
      <c r="H136" s="364">
        <v>15000000</v>
      </c>
      <c r="I136" s="364"/>
      <c r="J136" s="364"/>
    </row>
    <row r="137" spans="1:12" ht="14.25" customHeight="1">
      <c r="A137" s="362"/>
      <c r="B137" s="362"/>
      <c r="C137" s="362"/>
      <c r="D137" s="362"/>
      <c r="E137" s="362"/>
      <c r="F137" s="362"/>
      <c r="G137" s="362"/>
      <c r="H137" s="364">
        <v>0</v>
      </c>
      <c r="I137" s="364"/>
      <c r="J137" s="364"/>
    </row>
    <row r="138" spans="1:12" ht="14.25" customHeight="1">
      <c r="A138" s="362"/>
      <c r="B138" s="362"/>
      <c r="C138" s="362"/>
      <c r="D138" s="362"/>
      <c r="E138" s="362"/>
      <c r="F138" s="362"/>
      <c r="G138" s="362"/>
      <c r="H138" s="381"/>
      <c r="I138" s="382"/>
      <c r="J138" s="382"/>
    </row>
    <row r="139" spans="1:12" ht="14.25" hidden="1" customHeight="1">
      <c r="H139" s="164"/>
      <c r="I139" s="164"/>
      <c r="J139" s="164"/>
    </row>
    <row r="140" spans="1:12" ht="14.25" customHeight="1">
      <c r="E140" s="380" t="s">
        <v>122</v>
      </c>
      <c r="F140" s="380"/>
      <c r="G140" s="380"/>
      <c r="H140" s="383">
        <f>H136+H137</f>
        <v>15000000</v>
      </c>
      <c r="I140" s="384"/>
      <c r="J140" s="384"/>
    </row>
    <row r="141" spans="1:12" ht="5.0999999999999996" customHeight="1">
      <c r="H141" s="165"/>
      <c r="I141" s="165"/>
      <c r="J141" s="165"/>
    </row>
    <row r="142" spans="1:12" ht="14.25" customHeight="1">
      <c r="A142" s="427" t="s">
        <v>130</v>
      </c>
      <c r="B142" s="427"/>
      <c r="C142" s="427"/>
      <c r="D142" s="427"/>
      <c r="E142" s="427"/>
      <c r="F142" s="427"/>
      <c r="G142" s="427"/>
      <c r="H142" s="433">
        <f>H128+H131</f>
        <v>46149011.950000003</v>
      </c>
      <c r="I142" s="434"/>
      <c r="J142" s="434"/>
    </row>
    <row r="143" spans="1:12" ht="14.25" customHeight="1" thickBot="1">
      <c r="A143" s="427" t="s">
        <v>131</v>
      </c>
      <c r="B143" s="427"/>
      <c r="C143" s="427"/>
      <c r="D143" s="427"/>
      <c r="E143" s="427"/>
      <c r="F143" s="427"/>
      <c r="G143" s="427"/>
      <c r="H143" s="435">
        <f>H142-H140</f>
        <v>31149011.950000003</v>
      </c>
      <c r="I143" s="436"/>
      <c r="J143" s="436"/>
      <c r="L143" s="141" t="s">
        <v>144</v>
      </c>
    </row>
    <row r="144" spans="1:12" ht="14.25" customHeight="1">
      <c r="A144" s="195"/>
      <c r="B144" s="195"/>
      <c r="C144" s="195"/>
      <c r="D144" s="195"/>
      <c r="E144" s="195"/>
      <c r="F144" s="195"/>
      <c r="G144" s="195"/>
      <c r="H144" s="179"/>
      <c r="I144" s="100"/>
      <c r="J144" s="100"/>
    </row>
    <row r="145" spans="1:12" ht="14.25" customHeight="1" thickBot="1"/>
    <row r="146" spans="1:12" s="163" customFormat="1" ht="20.100000000000001" customHeight="1" thickBot="1">
      <c r="A146" s="365" t="s">
        <v>123</v>
      </c>
      <c r="B146" s="366"/>
      <c r="C146" s="366"/>
      <c r="D146" s="366"/>
      <c r="E146" s="366"/>
      <c r="F146" s="366"/>
      <c r="G146" s="366"/>
      <c r="H146" s="366"/>
      <c r="I146" s="366"/>
      <c r="J146" s="367"/>
      <c r="L146" s="163" t="s">
        <v>96</v>
      </c>
    </row>
    <row r="147" spans="1:12" ht="14.25" customHeight="1">
      <c r="A147" s="149"/>
      <c r="B147" s="144"/>
      <c r="C147" s="144"/>
      <c r="D147" s="144"/>
      <c r="E147" s="144"/>
      <c r="F147" s="144"/>
      <c r="G147" s="144"/>
      <c r="H147" s="144"/>
      <c r="I147" s="144"/>
      <c r="J147" s="150"/>
    </row>
    <row r="148" spans="1:12" ht="14.25" customHeight="1">
      <c r="A148" s="149"/>
      <c r="B148" s="144"/>
      <c r="C148" s="144"/>
      <c r="D148" s="144"/>
      <c r="E148" s="144"/>
      <c r="F148" s="144"/>
      <c r="G148" s="144"/>
      <c r="H148" s="144"/>
      <c r="I148" s="144"/>
      <c r="J148" s="150"/>
    </row>
    <row r="149" spans="1:12" ht="14.25" customHeight="1">
      <c r="A149" s="149"/>
      <c r="B149" s="438">
        <f>H143-H133</f>
        <v>23149011.950000003</v>
      </c>
      <c r="C149" s="378"/>
      <c r="D149" s="378"/>
      <c r="E149" s="357" t="s">
        <v>12</v>
      </c>
      <c r="F149" s="359">
        <v>1</v>
      </c>
      <c r="G149" s="360">
        <f>B149/B150*F149</f>
        <v>1.7955757877794802</v>
      </c>
      <c r="H149" s="144"/>
      <c r="I149" s="144"/>
      <c r="J149" s="150"/>
    </row>
    <row r="150" spans="1:12" ht="14.25" customHeight="1" thickBot="1">
      <c r="A150" s="149"/>
      <c r="B150" s="425">
        <f>I119+E187</f>
        <v>12892250</v>
      </c>
      <c r="C150" s="426"/>
      <c r="D150" s="426"/>
      <c r="E150" s="357"/>
      <c r="F150" s="359"/>
      <c r="G150" s="361"/>
      <c r="H150" s="144"/>
      <c r="I150" s="144"/>
      <c r="J150" s="150"/>
    </row>
    <row r="151" spans="1:12" ht="14.25" customHeight="1" thickBot="1">
      <c r="A151" s="151"/>
      <c r="B151" s="152"/>
      <c r="C151" s="152"/>
      <c r="D151" s="152"/>
      <c r="E151" s="153"/>
      <c r="F151" s="153"/>
      <c r="G151" s="153"/>
      <c r="H151" s="153"/>
      <c r="I151" s="153"/>
      <c r="J151" s="154"/>
    </row>
    <row r="152" spans="1:12" ht="14.25" customHeight="1">
      <c r="A152" s="144"/>
      <c r="B152" s="207"/>
      <c r="C152" s="207"/>
      <c r="D152" s="207"/>
      <c r="E152" s="144"/>
      <c r="F152" s="144"/>
      <c r="G152" s="144"/>
      <c r="H152" s="144"/>
      <c r="I152" s="144"/>
      <c r="J152" s="144"/>
    </row>
    <row r="153" spans="1:12" ht="14.25" customHeight="1">
      <c r="A153" s="144"/>
      <c r="B153" s="209"/>
      <c r="C153" s="209"/>
      <c r="D153" s="209"/>
      <c r="E153" s="144"/>
      <c r="F153" s="144"/>
      <c r="G153" s="144"/>
      <c r="H153" s="144"/>
      <c r="I153" s="144"/>
      <c r="J153" s="144"/>
    </row>
    <row r="154" spans="1:12" ht="14.25" customHeight="1">
      <c r="A154" s="144"/>
      <c r="B154" s="208"/>
      <c r="C154" s="208"/>
      <c r="D154" s="208"/>
      <c r="E154" s="144"/>
      <c r="F154" s="144"/>
      <c r="G154" s="144"/>
      <c r="H154" s="144"/>
      <c r="I154" s="144"/>
      <c r="J154" s="144"/>
    </row>
    <row r="155" spans="1:12" ht="14.25" customHeight="1" thickBot="1">
      <c r="A155" s="144"/>
      <c r="B155" s="207"/>
      <c r="C155" s="207"/>
      <c r="D155" s="207"/>
      <c r="E155" s="144"/>
      <c r="F155" s="144"/>
      <c r="G155" s="144"/>
      <c r="H155" s="144"/>
      <c r="I155" s="144"/>
      <c r="J155" s="144"/>
    </row>
    <row r="156" spans="1:12" ht="190.5" hidden="1" customHeight="1" thickBot="1">
      <c r="B156" s="143"/>
      <c r="C156" s="143"/>
      <c r="D156" s="143"/>
    </row>
    <row r="157" spans="1:12" ht="14.25" customHeight="1">
      <c r="A157" s="368" t="s">
        <v>124</v>
      </c>
      <c r="B157" s="369"/>
      <c r="C157" s="369"/>
      <c r="D157" s="369"/>
      <c r="E157" s="369"/>
      <c r="F157" s="369"/>
      <c r="G157" s="369"/>
      <c r="H157" s="369"/>
      <c r="I157" s="369"/>
      <c r="J157" s="370"/>
    </row>
    <row r="158" spans="1:12" ht="14.25" customHeight="1" thickBot="1">
      <c r="A158" s="371"/>
      <c r="B158" s="372"/>
      <c r="C158" s="372"/>
      <c r="D158" s="372"/>
      <c r="E158" s="372"/>
      <c r="F158" s="372"/>
      <c r="G158" s="372"/>
      <c r="H158" s="372"/>
      <c r="I158" s="372"/>
      <c r="J158" s="373"/>
    </row>
    <row r="159" spans="1:12" ht="5.0999999999999996" customHeight="1">
      <c r="A159" s="148"/>
      <c r="B159" s="148"/>
      <c r="C159" s="148"/>
      <c r="D159" s="148"/>
      <c r="E159" s="148"/>
      <c r="F159" s="148"/>
      <c r="G159" s="148"/>
      <c r="H159" s="148"/>
      <c r="I159" s="148"/>
      <c r="J159" s="148"/>
    </row>
    <row r="160" spans="1:12" ht="15.95" customHeight="1" thickBot="1">
      <c r="A160" s="437" t="s">
        <v>147</v>
      </c>
      <c r="B160" s="437"/>
    </row>
    <row r="161" spans="1:13" ht="3" customHeight="1">
      <c r="A161" s="198"/>
      <c r="B161" s="196"/>
      <c r="C161" s="197"/>
    </row>
    <row r="162" spans="1:13" ht="15.95" customHeight="1">
      <c r="A162" s="390" t="s">
        <v>172</v>
      </c>
      <c r="B162" s="390"/>
      <c r="C162" s="389" t="s">
        <v>175</v>
      </c>
      <c r="D162" s="389"/>
      <c r="E162" s="389"/>
      <c r="F162" s="389"/>
      <c r="G162" s="389"/>
      <c r="H162" s="389"/>
      <c r="I162" s="389"/>
      <c r="J162" s="389"/>
    </row>
    <row r="163" spans="1:13" s="199" customFormat="1" ht="15.95" customHeight="1">
      <c r="A163" s="439" t="s">
        <v>146</v>
      </c>
      <c r="B163" s="439"/>
      <c r="C163" s="439" t="s">
        <v>177</v>
      </c>
      <c r="D163" s="439"/>
      <c r="E163" s="439"/>
      <c r="F163" s="439"/>
      <c r="G163" s="439"/>
      <c r="H163" s="439"/>
      <c r="I163" s="439"/>
      <c r="J163" s="439"/>
    </row>
    <row r="164" spans="1:13" s="199" customFormat="1" ht="15.95" customHeight="1">
      <c r="A164" s="390" t="s">
        <v>173</v>
      </c>
      <c r="B164" s="390"/>
      <c r="C164" s="389" t="s">
        <v>174</v>
      </c>
      <c r="D164" s="389"/>
      <c r="E164" s="389"/>
      <c r="F164" s="389"/>
      <c r="G164" s="389"/>
      <c r="H164" s="389"/>
      <c r="I164" s="389"/>
      <c r="J164" s="389"/>
    </row>
    <row r="165" spans="1:13" s="199" customFormat="1" ht="15.95" customHeight="1">
      <c r="A165" s="439" t="s">
        <v>146</v>
      </c>
      <c r="B165" s="439"/>
      <c r="C165" s="439" t="s">
        <v>176</v>
      </c>
      <c r="D165" s="439"/>
      <c r="E165" s="439"/>
      <c r="F165" s="439"/>
      <c r="G165" s="439"/>
      <c r="H165" s="439"/>
      <c r="I165" s="439"/>
      <c r="J165" s="439"/>
    </row>
    <row r="166" spans="1:13" ht="15.95" customHeight="1" thickBot="1">
      <c r="A166" s="158" t="s">
        <v>179</v>
      </c>
      <c r="B166" s="99"/>
      <c r="C166" s="99"/>
      <c r="D166" s="374">
        <v>170000000</v>
      </c>
      <c r="E166" s="374"/>
      <c r="F166" s="99"/>
      <c r="G166" s="376" t="s">
        <v>125</v>
      </c>
      <c r="H166" s="376"/>
      <c r="I166" s="376"/>
      <c r="J166" s="376"/>
    </row>
    <row r="167" spans="1:13" ht="15.95" customHeight="1">
      <c r="A167" s="158" t="s">
        <v>178</v>
      </c>
      <c r="B167" s="144"/>
      <c r="C167" s="144"/>
      <c r="D167" s="144">
        <v>80</v>
      </c>
      <c r="E167" s="144" t="s">
        <v>1</v>
      </c>
      <c r="F167" s="144"/>
      <c r="G167" s="377"/>
      <c r="H167" s="378"/>
      <c r="I167" s="378"/>
      <c r="J167" s="379"/>
    </row>
    <row r="168" spans="1:13" ht="15.95" customHeight="1" thickBot="1">
      <c r="A168" s="201" t="s">
        <v>145</v>
      </c>
      <c r="B168" s="144"/>
      <c r="C168" s="144"/>
      <c r="D168" s="375">
        <f>D166*D167/100</f>
        <v>136000000</v>
      </c>
      <c r="E168" s="375"/>
      <c r="F168" s="144"/>
      <c r="G168" s="388"/>
      <c r="H168" s="351"/>
      <c r="I168" s="351"/>
      <c r="J168" s="352"/>
    </row>
    <row r="169" spans="1:13" ht="15" customHeight="1">
      <c r="B169" s="143"/>
      <c r="C169" s="143"/>
      <c r="D169" s="143"/>
      <c r="G169" s="432"/>
      <c r="H169" s="432"/>
      <c r="I169" s="432"/>
      <c r="J169" s="432"/>
    </row>
    <row r="170" spans="1:13" ht="20.100000000000001" customHeight="1">
      <c r="A170" s="200"/>
      <c r="B170" s="200"/>
      <c r="C170" s="200"/>
      <c r="D170" s="200"/>
      <c r="E170" s="200"/>
      <c r="F170" s="200"/>
      <c r="G170" s="200"/>
      <c r="H170" s="200"/>
      <c r="I170" s="200"/>
      <c r="J170" s="200"/>
      <c r="K170" s="159"/>
      <c r="L170" s="159"/>
      <c r="M170" s="159"/>
    </row>
    <row r="171" spans="1:13" ht="15.95" customHeight="1">
      <c r="A171" s="200"/>
      <c r="B171" s="200"/>
      <c r="C171" s="200"/>
      <c r="D171" s="200"/>
      <c r="E171" s="200"/>
      <c r="F171" s="200"/>
      <c r="G171" s="200"/>
      <c r="H171" s="200"/>
      <c r="I171" s="200"/>
      <c r="J171" s="200"/>
      <c r="K171" s="160"/>
      <c r="L171" s="160"/>
      <c r="M171" s="160"/>
    </row>
    <row r="172" spans="1:13" ht="15.95" customHeight="1">
      <c r="A172" s="200"/>
      <c r="B172" s="200"/>
      <c r="C172" s="200"/>
      <c r="D172" s="200"/>
      <c r="E172" s="200"/>
      <c r="F172" s="200"/>
      <c r="G172" s="200"/>
      <c r="H172" s="200"/>
      <c r="I172" s="200"/>
      <c r="J172" s="200"/>
      <c r="K172" s="161"/>
      <c r="L172" s="161"/>
      <c r="M172" s="161"/>
    </row>
    <row r="173" spans="1:13" ht="15.95" customHeight="1">
      <c r="A173" s="200"/>
      <c r="B173" s="200"/>
      <c r="C173" s="200"/>
      <c r="D173" s="200"/>
      <c r="E173" s="200"/>
      <c r="F173" s="200"/>
      <c r="G173" s="200"/>
      <c r="H173" s="200"/>
      <c r="I173" s="200"/>
      <c r="J173" s="200"/>
      <c r="K173" s="161"/>
      <c r="L173" s="161"/>
      <c r="M173" s="161"/>
    </row>
    <row r="174" spans="1:13" ht="14.25" customHeight="1">
      <c r="A174" s="200"/>
      <c r="B174" s="200"/>
      <c r="C174" s="200"/>
      <c r="D174" s="200"/>
      <c r="E174" s="200"/>
      <c r="F174" s="200"/>
      <c r="G174" s="200"/>
      <c r="H174" s="200"/>
      <c r="I174" s="200"/>
      <c r="J174" s="200"/>
      <c r="K174" s="162"/>
      <c r="L174" s="162"/>
      <c r="M174" s="162"/>
    </row>
    <row r="175" spans="1:13" ht="14.25" customHeight="1">
      <c r="A175" s="182"/>
      <c r="B175" s="182"/>
      <c r="C175" s="182"/>
      <c r="D175" s="182"/>
      <c r="E175" s="182"/>
      <c r="F175" s="182"/>
      <c r="G175" s="182"/>
      <c r="H175" s="182"/>
      <c r="I175" s="182"/>
      <c r="J175" s="182"/>
      <c r="K175" s="162"/>
      <c r="L175" s="162"/>
      <c r="M175" s="162"/>
    </row>
    <row r="176" spans="1:13" ht="14.25" customHeight="1">
      <c r="A176" s="182"/>
      <c r="B176" s="182"/>
      <c r="C176" s="182"/>
      <c r="D176" s="182"/>
      <c r="E176" s="182"/>
      <c r="F176" s="182"/>
      <c r="G176" s="182"/>
      <c r="H176" s="182"/>
      <c r="I176" s="182"/>
      <c r="J176" s="182"/>
      <c r="K176" s="162"/>
      <c r="L176" s="162"/>
      <c r="M176" s="162"/>
    </row>
    <row r="177" spans="1:13" ht="14.25" customHeight="1">
      <c r="A177" s="182"/>
      <c r="B177" s="182"/>
      <c r="C177" s="182"/>
      <c r="D177" s="182"/>
      <c r="E177" s="182"/>
      <c r="F177" s="182"/>
      <c r="G177" s="182"/>
      <c r="H177" s="182"/>
      <c r="I177" s="182"/>
      <c r="J177" s="182"/>
      <c r="K177" s="162"/>
      <c r="L177" s="162"/>
      <c r="M177" s="162"/>
    </row>
    <row r="178" spans="1:13" ht="14.25" customHeight="1">
      <c r="A178" s="182"/>
      <c r="B178" s="182"/>
      <c r="C178" s="182"/>
      <c r="D178" s="182"/>
      <c r="E178" s="182"/>
      <c r="F178" s="182"/>
      <c r="G178" s="182"/>
      <c r="H178" s="182"/>
      <c r="I178" s="182"/>
      <c r="J178" s="182"/>
      <c r="K178" s="162"/>
      <c r="L178" s="162"/>
      <c r="M178" s="162"/>
    </row>
    <row r="179" spans="1:13" ht="14.25" customHeight="1"/>
    <row r="183" spans="1:13">
      <c r="L183" s="202"/>
    </row>
    <row r="184" spans="1:13">
      <c r="L184" s="141" t="s">
        <v>141</v>
      </c>
    </row>
    <row r="187" spans="1:13" ht="15" customHeight="1" thickBot="1">
      <c r="A187" s="181" t="s">
        <v>132</v>
      </c>
      <c r="B187" s="181"/>
      <c r="C187" s="181"/>
      <c r="D187" s="181"/>
      <c r="E187" s="358">
        <v>6956250</v>
      </c>
      <c r="F187" s="358"/>
    </row>
    <row r="188" spans="1:13" ht="15" customHeight="1"/>
    <row r="189" spans="1:13" ht="15" customHeight="1"/>
    <row r="190" spans="1:13" ht="14.85" customHeight="1">
      <c r="A190" s="145"/>
      <c r="B190" s="145"/>
      <c r="C190" s="145"/>
      <c r="D190" s="146"/>
      <c r="E190" s="146"/>
      <c r="F190" s="147"/>
      <c r="G190" s="144"/>
      <c r="H190" s="144"/>
    </row>
    <row r="191" spans="1:13" ht="14.85" customHeight="1">
      <c r="A191" s="145" t="s">
        <v>181</v>
      </c>
      <c r="B191" s="145"/>
      <c r="C191" s="145"/>
      <c r="D191" s="146"/>
      <c r="E191" s="146"/>
      <c r="F191" s="147"/>
      <c r="G191" s="145"/>
      <c r="H191" s="145" t="s">
        <v>160</v>
      </c>
      <c r="I191" s="205"/>
    </row>
    <row r="192" spans="1:13" ht="14.85" customHeight="1">
      <c r="A192" s="145" t="s">
        <v>148</v>
      </c>
      <c r="B192" s="145"/>
      <c r="C192" s="145"/>
      <c r="D192" s="146"/>
      <c r="E192" s="146"/>
      <c r="F192" s="147" t="s">
        <v>96</v>
      </c>
      <c r="G192" s="145"/>
      <c r="H192" s="145" t="s">
        <v>64</v>
      </c>
      <c r="I192" s="205"/>
    </row>
    <row r="193" spans="1:13" ht="14.85" customHeight="1"/>
    <row r="194" spans="1:13" ht="14.85" customHeight="1"/>
    <row r="195" spans="1:13" ht="14.85" customHeight="1"/>
    <row r="196" spans="1:13" ht="14.85" customHeight="1"/>
    <row r="197" spans="1:13" s="166" customFormat="1" ht="18" customHeight="1" thickBot="1">
      <c r="A197" s="167" t="s">
        <v>47</v>
      </c>
      <c r="B197" s="168"/>
      <c r="H197" s="167" t="s">
        <v>73</v>
      </c>
      <c r="I197" s="167"/>
    </row>
    <row r="198" spans="1:13" ht="14.85" customHeight="1"/>
    <row r="199" spans="1:13" ht="14.85" customHeight="1">
      <c r="A199" s="385" t="s">
        <v>30</v>
      </c>
      <c r="B199" s="386"/>
      <c r="C199" s="386"/>
      <c r="D199" s="386"/>
      <c r="E199" s="386"/>
      <c r="F199" s="386"/>
      <c r="G199" s="386"/>
      <c r="H199" s="386"/>
      <c r="I199" s="386"/>
      <c r="J199" s="387"/>
      <c r="K199" s="170"/>
      <c r="L199" s="170"/>
      <c r="M199" s="170"/>
    </row>
    <row r="200" spans="1:13" ht="14.85" customHeight="1">
      <c r="A200" s="191"/>
      <c r="B200" s="192"/>
      <c r="C200" s="192"/>
      <c r="D200" s="192"/>
      <c r="E200" s="192"/>
      <c r="F200" s="192"/>
      <c r="G200" s="192"/>
      <c r="H200" s="192"/>
      <c r="I200" s="192"/>
      <c r="J200" s="193"/>
      <c r="K200" s="170"/>
      <c r="L200" s="170"/>
      <c r="M200" s="170"/>
    </row>
    <row r="201" spans="1:13" ht="14.85" customHeight="1">
      <c r="A201" s="171"/>
      <c r="B201" s="170"/>
      <c r="C201" s="170"/>
      <c r="D201" s="170"/>
      <c r="E201" s="170"/>
      <c r="F201" s="170"/>
      <c r="G201" s="170"/>
      <c r="H201" s="170"/>
      <c r="I201" s="170"/>
      <c r="J201" s="172"/>
      <c r="K201" s="8"/>
      <c r="L201" s="8"/>
      <c r="M201" s="8"/>
    </row>
    <row r="202" spans="1:13" ht="14.85" customHeight="1">
      <c r="A202" s="171"/>
      <c r="B202" s="170"/>
      <c r="C202" s="170"/>
      <c r="D202" s="170"/>
      <c r="E202" s="170"/>
      <c r="F202" s="170"/>
      <c r="G202" s="170"/>
      <c r="H202" s="170"/>
      <c r="I202" s="170"/>
      <c r="J202" s="172"/>
      <c r="K202" s="8"/>
      <c r="L202" s="8"/>
      <c r="M202" s="8"/>
    </row>
    <row r="203" spans="1:13" ht="14.85" customHeight="1">
      <c r="A203" s="171"/>
      <c r="B203" s="170"/>
      <c r="C203" s="170"/>
      <c r="D203" s="170"/>
      <c r="E203" s="170"/>
      <c r="F203" s="170"/>
      <c r="G203" s="170"/>
      <c r="H203" s="170"/>
      <c r="I203" s="170"/>
      <c r="J203" s="172"/>
      <c r="K203" s="8"/>
      <c r="L203" s="8"/>
      <c r="M203" s="8"/>
    </row>
    <row r="204" spans="1:13" ht="14.85" customHeight="1">
      <c r="A204" s="171"/>
      <c r="B204" s="170"/>
      <c r="C204" s="170"/>
      <c r="D204" s="170"/>
      <c r="E204" s="170"/>
      <c r="F204" s="170"/>
      <c r="G204" s="170"/>
      <c r="H204" s="170"/>
      <c r="I204" s="170"/>
      <c r="J204" s="172"/>
      <c r="K204" s="8"/>
      <c r="L204" s="8"/>
      <c r="M204" s="8"/>
    </row>
    <row r="205" spans="1:13" ht="15" customHeight="1">
      <c r="A205" s="173"/>
      <c r="B205" s="174"/>
      <c r="C205" s="174"/>
      <c r="D205" s="174"/>
      <c r="E205" s="174"/>
      <c r="F205" s="174"/>
      <c r="G205" s="174"/>
      <c r="H205" s="174"/>
      <c r="I205" s="174"/>
      <c r="J205" s="175"/>
      <c r="K205" s="8"/>
      <c r="L205" s="8"/>
      <c r="M205" s="8"/>
    </row>
    <row r="207" spans="1:13">
      <c r="A207" s="144"/>
      <c r="B207" s="144"/>
      <c r="C207" s="144"/>
      <c r="D207" s="144"/>
      <c r="E207" s="144"/>
      <c r="F207" s="144"/>
      <c r="G207" s="144"/>
      <c r="H207" s="144"/>
      <c r="I207" s="144"/>
      <c r="J207" s="144"/>
    </row>
    <row r="208" spans="1:13">
      <c r="A208" s="144"/>
      <c r="B208" s="144"/>
      <c r="C208" s="144"/>
      <c r="D208" s="144"/>
      <c r="E208" s="144"/>
      <c r="F208" s="144"/>
      <c r="G208" s="144"/>
      <c r="H208" s="144"/>
      <c r="I208" s="144"/>
      <c r="J208" s="144"/>
    </row>
    <row r="209" spans="1:12" ht="15" customHeight="1">
      <c r="A209" s="357"/>
      <c r="B209" s="357"/>
      <c r="C209" s="357"/>
      <c r="D209" s="357"/>
      <c r="E209" s="357"/>
      <c r="F209" s="357"/>
      <c r="G209" s="357"/>
      <c r="H209" s="357"/>
      <c r="I209" s="357"/>
      <c r="J209" s="357"/>
    </row>
    <row r="210" spans="1:12">
      <c r="A210" s="144"/>
      <c r="B210" s="144"/>
      <c r="C210" s="144"/>
      <c r="D210" s="144"/>
      <c r="E210" s="144"/>
      <c r="F210" s="144"/>
      <c r="G210" s="144"/>
      <c r="H210" s="144"/>
      <c r="I210" s="144"/>
      <c r="J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t="s">
        <v>96</v>
      </c>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sheetData>
  <mergeCells count="242">
    <mergeCell ref="A164:B164"/>
    <mergeCell ref="C164:J164"/>
    <mergeCell ref="A165:B165"/>
    <mergeCell ref="C165:J165"/>
    <mergeCell ref="A118:H118"/>
    <mergeCell ref="A112:B112"/>
    <mergeCell ref="E112:F112"/>
    <mergeCell ref="G112:H112"/>
    <mergeCell ref="A116:B116"/>
    <mergeCell ref="A115:B115"/>
    <mergeCell ref="A114:B114"/>
    <mergeCell ref="E114:F114"/>
    <mergeCell ref="G114:H114"/>
    <mergeCell ref="E117:F117"/>
    <mergeCell ref="G117:H117"/>
    <mergeCell ref="A111:B111"/>
    <mergeCell ref="E111:F111"/>
    <mergeCell ref="G111:H111"/>
    <mergeCell ref="I111:J111"/>
    <mergeCell ref="I112:J112"/>
    <mergeCell ref="A113:B113"/>
    <mergeCell ref="E113:F113"/>
    <mergeCell ref="G113:H113"/>
    <mergeCell ref="I113:J113"/>
    <mergeCell ref="A110:B110"/>
    <mergeCell ref="E110:F110"/>
    <mergeCell ref="G110:H110"/>
    <mergeCell ref="I110:J110"/>
    <mergeCell ref="I114:J114"/>
    <mergeCell ref="E115:F115"/>
    <mergeCell ref="G115:H115"/>
    <mergeCell ref="E116:F116"/>
    <mergeCell ref="G116:H11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04:B104"/>
    <mergeCell ref="E104:F104"/>
    <mergeCell ref="G104:H104"/>
    <mergeCell ref="I104:J104"/>
    <mergeCell ref="A105:B105"/>
    <mergeCell ref="E105:F105"/>
    <mergeCell ref="G105:H105"/>
    <mergeCell ref="I105:J105"/>
    <mergeCell ref="A106:B106"/>
    <mergeCell ref="E106:F106"/>
    <mergeCell ref="G106:H106"/>
    <mergeCell ref="I106:J106"/>
    <mergeCell ref="I101:J101"/>
    <mergeCell ref="A102:B102"/>
    <mergeCell ref="E102:F102"/>
    <mergeCell ref="G102:H102"/>
    <mergeCell ref="I102:J102"/>
    <mergeCell ref="A103:B103"/>
    <mergeCell ref="E103:F103"/>
    <mergeCell ref="G103:H103"/>
    <mergeCell ref="I103:J103"/>
    <mergeCell ref="A163:B163"/>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G167:J167"/>
    <mergeCell ref="E140:G140"/>
    <mergeCell ref="H138:J138"/>
    <mergeCell ref="H140:J140"/>
    <mergeCell ref="A199:J199"/>
    <mergeCell ref="G168:J168"/>
    <mergeCell ref="C162:J162"/>
    <mergeCell ref="A162:B162"/>
    <mergeCell ref="H128:J128"/>
    <mergeCell ref="B150:D150"/>
    <mergeCell ref="A143:G143"/>
    <mergeCell ref="F131:G131"/>
    <mergeCell ref="A130:G130"/>
    <mergeCell ref="H133:J133"/>
    <mergeCell ref="G169:J169"/>
    <mergeCell ref="H142:J142"/>
    <mergeCell ref="H143:J143"/>
    <mergeCell ref="A142:G142"/>
    <mergeCell ref="A160:B160"/>
    <mergeCell ref="B149:D149"/>
    <mergeCell ref="H130:J130"/>
    <mergeCell ref="H131:J131"/>
    <mergeCell ref="A129:C129"/>
    <mergeCell ref="C163:J163"/>
    <mergeCell ref="C78:E78"/>
    <mergeCell ref="F78:G78"/>
    <mergeCell ref="H78:J78"/>
    <mergeCell ref="A80:B80"/>
    <mergeCell ref="C80:E80"/>
    <mergeCell ref="F80:G80"/>
    <mergeCell ref="H80:J80"/>
    <mergeCell ref="I116:J116"/>
    <mergeCell ref="A209:J209"/>
    <mergeCell ref="E187:F187"/>
    <mergeCell ref="E149:E150"/>
    <mergeCell ref="F149:F150"/>
    <mergeCell ref="G149:G150"/>
    <mergeCell ref="A138:G138"/>
    <mergeCell ref="A135:C135"/>
    <mergeCell ref="H136:J136"/>
    <mergeCell ref="A136:G136"/>
    <mergeCell ref="A137:G137"/>
    <mergeCell ref="H137:J137"/>
    <mergeCell ref="A146:J146"/>
    <mergeCell ref="A157:J158"/>
    <mergeCell ref="D166:E166"/>
    <mergeCell ref="D168:E168"/>
    <mergeCell ref="G166:J166"/>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E8" sqref="E8"/>
    </sheetView>
  </sheetViews>
  <sheetFormatPr defaultRowHeight="14.25"/>
  <cols>
    <col min="1" max="16384" width="9.140625" style="186"/>
  </cols>
  <sheetData>
    <row r="1" spans="1:3">
      <c r="A1" s="450" t="s">
        <v>138</v>
      </c>
      <c r="B1" s="450"/>
      <c r="C1" s="450"/>
    </row>
    <row r="2" spans="1:3">
      <c r="A2" s="450" t="s">
        <v>140</v>
      </c>
      <c r="B2" s="450"/>
      <c r="C2" s="450"/>
    </row>
    <row r="3" spans="1:3">
      <c r="A3" s="450" t="s">
        <v>139</v>
      </c>
      <c r="B3" s="450"/>
      <c r="C3" s="450"/>
    </row>
  </sheetData>
  <mergeCells count="3">
    <mergeCell ref="A1:C1"/>
    <mergeCell ref="A2:C2"/>
    <mergeCell ref="A3:C3"/>
  </mergeCells>
  <pageMargins left="0.25" right="0.25" top="0.75" bottom="0.75" header="0.3" footer="0.3"/>
  <pageSetup paperSize="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2026-07-21T02:31:28Z</dcterms:modified>
</cp:coreProperties>
</file>