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Sheet1" sheetId="3" r:id="rId2"/>
    <sheet name="Sheet3" sheetId="4" r:id="rId3"/>
  </sheets>
  <definedNames>
    <definedName name="_xlnm.Print_Area" localSheetId="1">Sheet1!$A$1:$J$192</definedName>
    <definedName name="_xlnm.Print_Area" localSheetId="0">Sheet2!$A$1:$O$216</definedName>
  </definedNames>
  <calcPr calcId="144525"/>
</workbook>
</file>

<file path=xl/calcChain.xml><?xml version="1.0" encoding="utf-8"?>
<calcChain xmlns="http://schemas.openxmlformats.org/spreadsheetml/2006/main">
  <c r="H58" i="3" l="1"/>
  <c r="H59" i="3" s="1"/>
  <c r="H112" i="3" s="1"/>
  <c r="C58" i="3"/>
  <c r="C59" i="3" s="1"/>
  <c r="G107" i="3" l="1"/>
  <c r="E107" i="3" l="1"/>
  <c r="I107" i="3"/>
  <c r="H66" i="3" l="1"/>
  <c r="H114" i="3" s="1"/>
  <c r="H116" i="3" s="1"/>
  <c r="C66" i="3"/>
  <c r="B140" i="3" l="1"/>
  <c r="L167" i="2" l="1"/>
  <c r="C146" i="2" s="1"/>
  <c r="J145" i="2" s="1"/>
  <c r="C145" i="2"/>
  <c r="H128" i="3"/>
  <c r="H119" i="3" l="1"/>
  <c r="H130" i="3" l="1"/>
  <c r="H131" i="3" s="1"/>
  <c r="B139" i="3" s="1"/>
  <c r="G139"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<sst xmlns="http://schemas.openxmlformats.org/spreadsheetml/2006/main" count="232" uniqueCount="184">
  <si>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</si>
  <si>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</si>
  <si>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</si>
  <si>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</si>
  <si>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</si>
  <si>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</si>
  <si>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</si>
  <si>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</si>
  <si>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</si>
  <si>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</si>
  <si>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</si>
  <si>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</si>
  <si>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</si>
  <si>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</si>
  <si>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</si>
  <si>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</si>
  <si>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</si>
  <si>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</si>
  <si>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</si>
  <si>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</si>
  <si>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</si>
  <si>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</si>
  <si>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</si>
  <si>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</si>
  <si>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</si>
  <si>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</si>
  <si>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</si>
  <si>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</si>
  <si>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</si>
  <si>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</si>
  <si>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</si>
  <si>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</si>
  <si>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</si>
  <si>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</si>
  <si>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</si>
  <si>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</si>
  <si>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</si>
  <si>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</si>
  <si>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</si>
  <si>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</si>
  <si>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</si>
  <si>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</si>
  <si>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</si>
  <si>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</si>
  <si>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</si>
  <si>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</si>
  <si>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</si>
  <si>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</si>
  <si>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</si>
  <si>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</si>
  <si>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</si>
  <si>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</si>
  <si>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</si>
  <si>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</si>
  <si>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</si>
  <si>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</si>
  <si>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</si>
  <si>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</si>
  <si>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</si>
  <si>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</si>
  <si>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</si>
  <si>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</si>
  <si>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</si>
  <si>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</si>
  <si>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</si>
  <si>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</si>
  <si>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</si>
  <si>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</si>
  <si>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</si>
  <si>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</si>
  <si>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</si>
  <si>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</si>
  <si>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</si>
  <si>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</si>
  <si>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</si>
  <si>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</si>
  <si>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</si>
  <si>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</si>
  <si>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</si>
  <si>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</si>
  <si>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</si>
  <si>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</si>
  <si>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</si>
  <si>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</si>
  <si>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</si>
  <si>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</si>
  <si>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</si>
  <si>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</si>
  <si>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</si>
  <si>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</si>
  <si>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</si>
  <si>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</si>
  <si>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</si>
  <si>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</si>
  <si>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</si>
  <si>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</si>
  <si>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</si>
  <si>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</si>
  <si>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</si>
  <si>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</si>
  <si>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</si>
  <si>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</si>
  <si>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</si>
  <si>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</si>
  <si>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</si>
  <si>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</si>
  <si>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</si>
  <si>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</si>
  <si>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</si>
  <si>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</si>
  <si>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</si>
  <si>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</si>
  <si>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</si>
  <si>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</si>
  <si>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</si>
  <si>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</si>
  <si>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</si>
  <si>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</si>
  <si>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</si>
  <si>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</si>
  <si>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</si>
  <si>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</si>
  <si>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</si>
  <si>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</si>
  <si>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</si>
  <si>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</si>
  <si>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</si>
  <si>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</si>
  <si>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</si>
  <si>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</si>
  <si>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</si>
  <si>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</si>
  <si>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Kantor Cabang</t>
  </si>
  <si>
    <t xml:space="preserve">  Angsuran yang wajib dibayarkan tiap bulan</t>
  </si>
  <si>
    <t>KREDIT/PEMASUKAN</t>
  </si>
  <si>
    <t>NO.040/MEMO/CF/I/2025</t>
  </si>
  <si>
    <t>*Sesuai Surat Edaran No 023/SE/CF/I/2025</t>
  </si>
  <si>
    <t>Total</t>
  </si>
  <si>
    <t>Keterangan lain</t>
  </si>
  <si>
    <t>Kantor Pusat : Jalan Karanggetas No 142 - Cirebon ( 0231 - 248400-248600 )</t>
  </si>
  <si>
    <t>: Menikah</t>
  </si>
  <si>
    <t>Nama : Putrri Nabila Rahman</t>
  </si>
  <si>
    <t>Mapel :</t>
  </si>
  <si>
    <t>Kelas  :</t>
  </si>
  <si>
    <t xml:space="preserve">            </t>
  </si>
  <si>
    <t>Januari</t>
  </si>
  <si>
    <t>Februari</t>
  </si>
  <si>
    <t>Maret</t>
  </si>
  <si>
    <t xml:space="preserve">                     </t>
  </si>
  <si>
    <t>&gt; Biaya opersional usaha, karyawan, maintenance dll</t>
  </si>
  <si>
    <t>.</t>
  </si>
  <si>
    <t>Nilai taksasi internal Bank</t>
  </si>
  <si>
    <t>Plafond maximal kredit</t>
  </si>
  <si>
    <t>Obyek agunan</t>
  </si>
  <si>
    <t>Legalitas agunan</t>
  </si>
  <si>
    <t>NILAI AGUNAN</t>
  </si>
  <si>
    <t>Batas Maximal Pinjaman ( Ltv )</t>
  </si>
  <si>
    <t>Dianalisa oleh,</t>
  </si>
  <si>
    <t>Credit Analis</t>
  </si>
  <si>
    <t>: Debitur baru</t>
  </si>
  <si>
    <t>April</t>
  </si>
  <si>
    <t xml:space="preserve">  </t>
  </si>
  <si>
    <t>: ANDI HARYANTO</t>
  </si>
  <si>
    <t xml:space="preserve">: Pekalipan selatan Gg Jati No 10 Rt/Rw 01/04 Kel Pulsaraen Kec Pekalipan Cirebon </t>
  </si>
  <si>
    <t>: Rongsok Logam &amp; Aki</t>
  </si>
  <si>
    <t>: William - Iwan</t>
  </si>
  <si>
    <t>: Pabuaran</t>
  </si>
  <si>
    <t>KONS/INVS</t>
  </si>
  <si>
    <t>ACC</t>
  </si>
  <si>
    <t>OCBC</t>
  </si>
  <si>
    <t>BCA FINANCE</t>
  </si>
  <si>
    <t>&gt; Omset pendapatan base on mutasi kredit</t>
  </si>
  <si>
    <t xml:space="preserve">Diketahui oleh, </t>
  </si>
  <si>
    <t>Manager Pemasaran</t>
  </si>
  <si>
    <t>Hendra Gunawan</t>
  </si>
  <si>
    <t>: 12 Bulan</t>
  </si>
  <si>
    <t>Mei</t>
  </si>
  <si>
    <t>Juni</t>
  </si>
  <si>
    <t>Rekap laporan rekening koran Bank BCA 3049999969 Periode April-Juni 2026</t>
  </si>
  <si>
    <t>CF</t>
  </si>
  <si>
    <t>Cirebon, 10 AGUSTUS 2026</t>
  </si>
  <si>
    <t>: Kredit Produktif - KAMUHT ( Modal usaha )</t>
  </si>
  <si>
    <t>AN Andi Heriyanto luas 115m2</t>
  </si>
  <si>
    <t>1 SHM NIB 10.20.000011966.0 ( gudang dan kantor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</si>
</sst>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6">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b/>
      <u/>
      <sz val="14"/>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sz val="8"/>
      <color theme="1"/>
      <name val="Cambria"/>
      <family val="1"/>
      <scheme val="major"/>
    </font>
    <font>
      <i/>
      <sz val="9"/>
      <color theme="1"/>
      <name val="Cambria"/>
      <family val="1"/>
      <scheme val="major"/>
    </font>
    <font>
      <b/>
      <sz val="10"/>
      <color theme="1"/>
      <name val="Cambria"/>
      <family val="1"/>
      <scheme val="major"/>
    </font>
    <font>
      <sz val="10"/>
      <name val="Cambria"/>
      <family val="1"/>
      <scheme val="major"/>
    </font>
    <font>
      <sz val="11"/>
      <color theme="4" tint="-0.249977111117893"/>
      <name val="Cambria"/>
      <family val="1"/>
      <scheme val="major"/>
    </font>
    <font>
      <i/>
      <sz val="9"/>
      <color theme="4" tint="-0.249977111117893"/>
      <name val="Cambria"/>
      <family val="1"/>
      <scheme val="major"/>
    </font>
    <font>
      <u/>
      <sz val="12"/>
      <color theme="1"/>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FF99"/>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54">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50" fillId="3" borderId="0" xfId="0" applyFont="1" applyFill="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0" fontId="59" fillId="0" borderId="0" xfId="0" applyFont="1" applyBorder="1" applyAlignment="1">
      <alignment horizontal="left" vertical="top"/>
    </xf>
    <xf numFmtId="0" fontId="59" fillId="0" borderId="0" xfId="0" applyFont="1" applyAlignment="1">
      <alignment vertical="top"/>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60" fillId="0" borderId="7" xfId="0" applyFont="1" applyBorder="1" applyAlignment="1">
      <alignment vertical="top"/>
    </xf>
    <xf numFmtId="0" fontId="44" fillId="0" borderId="7" xfId="0" applyFont="1" applyBorder="1" applyAlignment="1">
      <alignment vertical="center"/>
    </xf>
    <xf numFmtId="0" fontId="58"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61" fillId="5" borderId="9" xfId="0" applyFont="1" applyFill="1" applyBorder="1" applyAlignment="1">
      <alignment vertical="center"/>
    </xf>
    <xf numFmtId="0" fontId="61"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58" fillId="0" borderId="12"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3" fillId="0" borderId="0" xfId="0" applyFont="1" applyBorder="1" applyAlignment="1">
      <alignment horizontal="left" vertical="top"/>
    </xf>
    <xf numFmtId="0" fontId="58" fillId="0" borderId="0" xfId="0" applyFont="1" applyFill="1" applyBorder="1" applyAlignment="1">
      <alignment horizontal="left" vertical="top"/>
    </xf>
    <xf numFmtId="0" fontId="58" fillId="0" borderId="0" xfId="0" applyFont="1" applyFill="1" applyAlignment="1">
      <alignment vertical="top"/>
    </xf>
    <xf numFmtId="0" fontId="58" fillId="0" borderId="0" xfId="0" applyFont="1" applyFill="1" applyAlignment="1">
      <alignment vertical="center"/>
    </xf>
    <xf numFmtId="0" fontId="58" fillId="0" borderId="0" xfId="0" applyFont="1" applyFill="1" applyAlignment="1">
      <alignment horizontal="left" vertical="top"/>
    </xf>
    <xf numFmtId="0" fontId="58"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8" fillId="0" borderId="0" xfId="0" applyFont="1" applyAlignment="1">
      <alignment vertical="center"/>
    </xf>
    <xf numFmtId="0" fontId="64" fillId="0" borderId="0" xfId="0" applyFont="1" applyBorder="1" applyAlignment="1">
      <alignment horizontal="left" vertical="top"/>
    </xf>
    <xf numFmtId="0" fontId="0" fillId="0" borderId="12" xfId="0" applyFill="1" applyBorder="1"/>
    <xf numFmtId="0" fontId="58" fillId="0" borderId="12" xfId="0" applyFont="1" applyFill="1" applyBorder="1" applyAlignment="1">
      <alignment horizontal="center" vertical="center"/>
    </xf>
    <xf numFmtId="0" fontId="46" fillId="0" borderId="0" xfId="0" applyFont="1" applyAlignment="1">
      <alignment vertical="center"/>
    </xf>
    <xf numFmtId="0" fontId="65" fillId="0" borderId="0" xfId="0" applyFont="1" applyBorder="1" applyAlignment="1">
      <alignment vertical="center"/>
    </xf>
    <xf numFmtId="0" fontId="49" fillId="0" borderId="0" xfId="0" applyFont="1" applyAlignment="1">
      <alignment vertical="center"/>
    </xf>
    <xf numFmtId="0" fontId="58" fillId="0" borderId="12" xfId="0" applyFont="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49" fontId="3" fillId="0" borderId="12" xfId="0" applyNumberFormat="1" applyFont="1" applyBorder="1" applyAlignment="1">
      <alignment horizontal="center" vertical="center"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0" fillId="0" borderId="1" xfId="0" applyFont="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171" fontId="30" fillId="3" borderId="7"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43" fontId="0" fillId="0" borderId="12" xfId="1" applyFont="1" applyBorder="1" applyAlignment="1">
      <alignment horizontal="right"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0" fontId="58" fillId="0" borderId="12" xfId="0" applyFont="1" applyBorder="1" applyAlignment="1">
      <alignment horizontal="center" vertical="center"/>
    </xf>
    <xf numFmtId="0" fontId="62" fillId="0" borderId="12" xfId="0" applyFont="1" applyBorder="1" applyAlignment="1">
      <alignment horizontal="center" vertical="center"/>
    </xf>
    <xf numFmtId="0" fontId="58" fillId="0" borderId="12" xfId="0" applyFont="1" applyFill="1" applyBorder="1" applyAlignment="1">
      <alignment horizontal="center" vertical="center"/>
    </xf>
    <xf numFmtId="166" fontId="0" fillId="0" borderId="12" xfId="1" applyNumberFormat="1" applyFont="1" applyBorder="1" applyAlignment="1">
      <alignment horizontal="right" vertical="center"/>
    </xf>
    <xf numFmtId="0" fontId="44" fillId="0" borderId="0" xfId="0" applyFont="1" applyAlignment="1">
      <alignment horizontal="lef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0" fontId="56" fillId="0" borderId="24" xfId="0" applyFont="1" applyBorder="1" applyAlignment="1">
      <alignment horizontal="left" vertical="center"/>
    </xf>
    <xf numFmtId="0" fontId="64" fillId="0" borderId="2" xfId="0" applyFont="1" applyBorder="1" applyAlignment="1">
      <alignment horizontal="center" vertical="top"/>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6" fillId="0" borderId="0" xfId="0" applyFont="1" applyAlignment="1">
      <alignment horizontal="left"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0" fontId="44" fillId="0" borderId="7" xfId="0" applyFont="1" applyBorder="1" applyAlignment="1">
      <alignment horizontal="center" vertical="center"/>
    </xf>
    <xf numFmtId="0" fontId="44" fillId="0" borderId="9" xfId="0"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166" fontId="44" fillId="0" borderId="12" xfId="1" applyNumberFormat="1" applyFont="1" applyBorder="1" applyAlignment="1">
      <alignment horizontal="center" vertical="center"/>
    </xf>
    <xf numFmtId="17" fontId="44" fillId="10" borderId="12" xfId="0" applyNumberFormat="1" applyFont="1" applyFill="1" applyBorder="1" applyAlignment="1">
      <alignment horizontal="center" vertical="center"/>
    </xf>
    <xf numFmtId="0" fontId="44" fillId="10" borderId="12" xfId="0" applyFont="1" applyFill="1" applyBorder="1" applyAlignment="1">
      <alignment horizontal="center" vertical="center"/>
    </xf>
    <xf numFmtId="0" fontId="28" fillId="5" borderId="22" xfId="0" applyFont="1" applyFill="1" applyBorder="1" applyAlignment="1">
      <alignment horizontal="center" vertical="center"/>
    </xf>
    <xf numFmtId="0" fontId="49" fillId="4" borderId="14" xfId="0" applyFont="1" applyFill="1" applyBorder="1" applyAlignment="1">
      <alignment horizontal="center" vertical="center"/>
    </xf>
    <xf numFmtId="0" fontId="49" fillId="4" borderId="15" xfId="0" applyFont="1" applyFill="1" applyBorder="1" applyAlignment="1">
      <alignment horizontal="center" vertical="center"/>
    </xf>
    <xf numFmtId="0" fontId="49" fillId="4" borderId="16" xfId="0" applyFont="1" applyFill="1" applyBorder="1" applyAlignment="1">
      <alignment horizontal="center" vertical="center"/>
    </xf>
    <xf numFmtId="166" fontId="28" fillId="21" borderId="12" xfId="0" applyNumberFormat="1" applyFont="1" applyFill="1" applyBorder="1" applyAlignment="1">
      <alignment horizontal="center" vertical="center"/>
    </xf>
    <xf numFmtId="0" fontId="28" fillId="21" borderId="12" xfId="0" applyFont="1" applyFill="1" applyBorder="1" applyAlignment="1">
      <alignment horizontal="center" vertical="center"/>
    </xf>
    <xf numFmtId="17" fontId="44" fillId="0" borderId="9" xfId="0" applyNumberFormat="1" applyFont="1" applyBorder="1" applyAlignment="1">
      <alignment horizontal="center" vertical="center"/>
    </xf>
    <xf numFmtId="17" fontId="44" fillId="0" borderId="11" xfId="0" applyNumberFormat="1" applyFont="1" applyBorder="1" applyAlignment="1">
      <alignment horizontal="center" vertical="center"/>
    </xf>
    <xf numFmtId="0" fontId="28" fillId="20" borderId="12" xfId="0" applyFont="1" applyFill="1" applyBorder="1" applyAlignment="1">
      <alignment horizontal="center" vertic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5" borderId="22" xfId="0" applyFont="1" applyFill="1" applyBorder="1" applyAlignment="1">
      <alignment horizontal="center" vertical="center"/>
    </xf>
    <xf numFmtId="0" fontId="44" fillId="4" borderId="14" xfId="0" applyFont="1" applyFill="1" applyBorder="1" applyAlignment="1">
      <alignment horizontal="center" vertical="center"/>
    </xf>
    <xf numFmtId="0" fontId="44" fillId="4" borderId="15" xfId="0" applyFont="1" applyFill="1" applyBorder="1" applyAlignment="1">
      <alignment horizontal="center" vertical="center"/>
    </xf>
    <xf numFmtId="0" fontId="44" fillId="4" borderId="16" xfId="0" applyFont="1" applyFill="1" applyBorder="1" applyAlignment="1">
      <alignment horizontal="center" vertical="center"/>
    </xf>
    <xf numFmtId="171" fontId="44" fillId="22" borderId="23" xfId="1" applyNumberFormat="1" applyFont="1" applyFill="1" applyBorder="1" applyAlignment="1">
      <alignment horizontal="center" vertical="center"/>
    </xf>
    <xf numFmtId="0" fontId="44" fillId="0" borderId="0" xfId="0" applyFont="1" applyAlignment="1">
      <alignment horizontal="right" vertical="center"/>
    </xf>
    <xf numFmtId="166" fontId="46" fillId="10" borderId="12" xfId="1" applyNumberFormat="1" applyFont="1" applyFill="1" applyBorder="1" applyAlignment="1">
      <alignment horizontal="center" vertical="center"/>
    </xf>
    <xf numFmtId="166" fontId="28" fillId="20" borderId="12" xfId="0" applyNumberFormat="1" applyFont="1" applyFill="1" applyBorder="1" applyAlignment="1">
      <alignment horizontal="center" vertical="center"/>
    </xf>
    <xf numFmtId="0" fontId="44" fillId="0" borderId="0" xfId="0" applyFont="1" applyBorder="1" applyAlignment="1">
      <alignment horizontal="center" vertical="center"/>
    </xf>
    <xf numFmtId="171" fontId="57"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0" fontId="28" fillId="17" borderId="23" xfId="0"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6" xfId="0" applyFont="1" applyBorder="1" applyAlignment="1">
      <alignment horizontal="center" vertical="center"/>
    </xf>
    <xf numFmtId="0" fontId="44" fillId="0" borderId="8" xfId="0" applyFont="1" applyBorder="1" applyAlignment="1">
      <alignment horizontal="center"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166" fontId="44" fillId="12" borderId="12" xfId="1" applyNumberFormat="1" applyFont="1" applyFill="1" applyBorder="1" applyAlignment="1">
      <alignment horizontal="center" vertical="center"/>
    </xf>
    <xf numFmtId="166" fontId="28" fillId="7" borderId="30" xfId="0" applyNumberFormat="1" applyFont="1" applyFill="1" applyBorder="1" applyAlignment="1">
      <alignment horizontal="center" vertical="center"/>
    </xf>
    <xf numFmtId="166" fontId="44" fillId="6" borderId="12" xfId="1" applyNumberFormat="1" applyFont="1" applyFill="1" applyBorder="1" applyAlignment="1">
      <alignment horizontal="right" vertical="center"/>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44" fillId="0" borderId="5" xfId="0" applyFont="1" applyBorder="1" applyAlignment="1">
      <alignment horizontal="right" vertical="center"/>
    </xf>
    <xf numFmtId="0" fontId="55" fillId="2" borderId="18" xfId="0" applyFont="1" applyFill="1" applyBorder="1" applyAlignment="1">
      <alignment horizontal="center" vertical="center"/>
    </xf>
    <xf numFmtId="0" fontId="50" fillId="2" borderId="24" xfId="0" applyFont="1" applyFill="1" applyBorder="1" applyAlignment="1">
      <alignment horizontal="center" vertical="center"/>
    </xf>
    <xf numFmtId="0" fontId="50" fillId="2" borderId="19" xfId="0" applyFont="1" applyFill="1" applyBorder="1" applyAlignment="1">
      <alignment horizontal="center" vertical="center"/>
    </xf>
    <xf numFmtId="0" fontId="44" fillId="0" borderId="12" xfId="0" applyFont="1" applyBorder="1" applyAlignment="1">
      <alignment horizontal="left" vertical="top"/>
    </xf>
    <xf numFmtId="0" fontId="58" fillId="0" borderId="12" xfId="0" applyFont="1" applyBorder="1" applyAlignment="1">
      <alignment horizontal="left" vertical="top"/>
    </xf>
    <xf numFmtId="0" fontId="58" fillId="0" borderId="12" xfId="0" applyFont="1" applyFill="1" applyBorder="1" applyAlignment="1">
      <alignment horizontal="left" vertical="top"/>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CC"/>
      <color rgb="FFFFFF99"/>
      <color rgb="FFE8E886"/>
      <color rgb="FFCCECFF"/>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88770</xdr:rowOff>
    </xdr:from>
    <xdr:to>
      <xdr:col>10</xdr:col>
      <xdr:colOff>1120</xdr:colOff>
      <xdr:row>48</xdr:row>
      <xdr:rowOff>140805</xdr:rowOff>
    </xdr:to>
    <xdr:sp macro="" textlink="">
      <xdr:nvSpPr>
        <xdr:cNvPr id="2" name="TextBox 1"/>
        <xdr:cNvSpPr txBox="1"/>
      </xdr:nvSpPr>
      <xdr:spPr>
        <a:xfrm>
          <a:off x="9525" y="3724835"/>
          <a:ext cx="6269812" cy="5154122"/>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sz="1100">
            <a:latin typeface="+mj-lt"/>
          </a:endParaRPr>
        </a:p>
        <a:p>
          <a:r>
            <a:rPr lang="en-US" sz="1200">
              <a:latin typeface="+mj-lt"/>
            </a:rPr>
            <a:t>	</a:t>
          </a:r>
          <a:r>
            <a:rPr lang="en-US" sz="1100">
              <a:latin typeface="+mj-lt"/>
            </a:rPr>
            <a:t>Pada</a:t>
          </a:r>
          <a:r>
            <a:rPr lang="en-US" sz="1100" baseline="0">
              <a:latin typeface="+mj-lt"/>
            </a:rPr>
            <a:t> saat kunjungan bertemu langsung dengan debitur pada tanggal 28 JULI 2026.  Dari cek lingkungan debitur adalah </a:t>
          </a:r>
          <a:r>
            <a:rPr lang="en-US" sz="1100" b="0" baseline="0">
              <a:latin typeface="+mj-lt"/>
            </a:rPr>
            <a:t>warga </a:t>
          </a:r>
          <a:r>
            <a:rPr lang="en-US" sz="1100" baseline="0">
              <a:latin typeface="+mj-lt"/>
            </a:rPr>
            <a:t>setempat. Masyarakat sekitar mengenal baik debitur maupun istri, tidak sedang bermasalah hukum pidana maupun perdata</a:t>
          </a:r>
          <a:r>
            <a:rPr lang="en-US" sz="1100" i="1" baseline="0">
              <a:latin typeface="+mj-lt"/>
            </a:rPr>
            <a:t>, Alamat terbaru di Dusun 1 Rt/Rw 01/01 Desa Cikulak Kec Waled - Kab Cirebon ( terlampir ket domisili )</a:t>
          </a:r>
          <a:r>
            <a:rPr lang="en-US" sz="1100" baseline="0">
              <a:latin typeface="+mj-lt"/>
            </a:rPr>
            <a:t> debitur Cukup kooperatif dalam menyampaikan informasi tentang usaha / pekerjaan yang dijalani, pemohon juga menyampaikan dengan cukup detail terkait kebutuhan yang diajukan.</a:t>
          </a:r>
        </a:p>
        <a:p>
          <a:r>
            <a:rPr lang="en-US" sz="1100" baseline="0">
              <a:latin typeface="+mj-lt"/>
            </a:rPr>
            <a:t>Usaha atau pekerjaan pemohon adalah : Bandar rongsok khusus logam, tembaga, kuningan, alumunium dan aki ( timbal ),  legalitas data pribadi dan usaha termasuk lengkap, sarana dan prasarana usaha cukup.</a:t>
          </a:r>
        </a:p>
        <a:p>
          <a:r>
            <a:rPr lang="en-US" sz="1100" baseline="0">
              <a:latin typeface="+mj-lt"/>
            </a:rPr>
            <a:t>	Usaha ini sudah berjalan dari tahun 2012 sempat memproduksi wajan alumunium namun gagal dan kembali ke usaha awal di rongsok logam, debitut konsen di gudang lapak berdampingan dengan gudang milik Pa Tedy selaku kakak, harga kuningan saat ini 110-150rb, tembaga di 200-250rb sedangkan alumunium 40-50rb, aki jual di harga 18rb dab belanja 14-15rb</a:t>
          </a:r>
        </a:p>
        <a:p>
          <a:r>
            <a:rPr lang="en-US" sz="1100" i="1">
              <a:solidFill>
                <a:schemeClr val="tx2">
                  <a:lumMod val="75000"/>
                </a:schemeClr>
              </a:solidFill>
              <a:latin typeface="+mj-lt"/>
            </a:rPr>
            <a:t>	</a:t>
          </a:r>
          <a:r>
            <a:rPr lang="en-US" sz="1100"/>
            <a:t>Dikarenakan Debitur tidak memiliki laporan keuangan formal, verifikasi pendapatan dilakukan melalui pendekatan analisis mutasi rekening koran pada Bank BCA nomor rekening </a:t>
          </a:r>
          <a:r>
            <a:rPr lang="en-US" sz="1100" b="1"/>
            <a:t>3049999969</a:t>
          </a:r>
          <a:r>
            <a:rPr lang="en-US" sz="1100"/>
            <a:t> atas nama </a:t>
          </a:r>
          <a:r>
            <a:rPr lang="en-US" sz="1100" b="1"/>
            <a:t>Andi Hariyanto</a:t>
          </a:r>
          <a:r>
            <a:rPr lang="en-US" sz="1100"/>
            <a:t> untuk </a:t>
          </a:r>
          <a:r>
            <a:rPr lang="en-US" sz="1100" b="0"/>
            <a:t>periode Februari hingga April 2026.</a:t>
          </a:r>
        </a:p>
        <a:p>
          <a:r>
            <a:rPr lang="en-US" sz="1100"/>
            <a:t>Berdasarkan analisis tersebut, ditemukan total akumulasi transaksi kredit (Inflow) selama tiga bulan sebesar </a:t>
          </a:r>
          <a:r>
            <a:rPr lang="en-US" sz="1100" b="1"/>
            <a:t>Rp9.362.250.726</a:t>
          </a:r>
          <a:r>
            <a:rPr lang="en-US" sz="1100"/>
            <a:t>, yang digunakan sebagai acuan omset usaha bruto. Dari angka tersebut, diperoleh rata-rata omset bulanan sebesar </a:t>
          </a:r>
          <a:r>
            <a:rPr lang="en-US" sz="1100" b="1"/>
            <a:t>Rp3.120.784.242</a:t>
          </a:r>
          <a:r>
            <a:rPr lang="en-US" sz="1100"/>
            <a:t>. Di sisi lain, total transaksi debet (Outflow) pada periode yang sama tercatat sebesar </a:t>
          </a:r>
          <a:r>
            <a:rPr lang="en-US" sz="1100" b="1"/>
            <a:t>Rp9.372.638.349</a:t>
          </a:r>
          <a:r>
            <a:rPr lang="en-US" sz="1100"/>
            <a:t>.</a:t>
          </a:r>
        </a:p>
        <a:p>
          <a:r>
            <a:rPr lang="en-US" sz="1100"/>
            <a:t>	Tingginya transaksi yang mencapai angka di atas </a:t>
          </a:r>
          <a:r>
            <a:rPr lang="en-US" sz="1100" b="1"/>
            <a:t>Rp3 Miliar per bulan</a:t>
          </a:r>
          <a:r>
            <a:rPr lang="en-US" sz="1100"/>
            <a:t> mencerminkan karakteristik usaha bandar rongsok skala besar dengan tingkat perputaran barang yang sangat cepat.Mengingat margin keuntungan di industri logam dan aki bekas bersifat fluktuatif namun stabil dalam volume besar, rata-rata mutasi kredit ini dinilai cukup merepresentasikan kapasitas skala usaha Debitur untuk memenuhi kewajiban pembayaran kredit ke depannya.</a:t>
          </a:r>
        </a:p>
        <a:p>
          <a:r>
            <a:rPr lang="en-US" sz="800" b="0" baseline="0">
              <a:latin typeface="+mj-lt"/>
            </a:rPr>
            <a:t>	</a:t>
          </a:r>
          <a:endParaRPr lang="en-US" sz="700" b="0" i="0">
            <a:solidFill>
              <a:sysClr val="windowText" lastClr="000000"/>
            </a:solidFill>
            <a:latin typeface="+mj-lt"/>
          </a:endParaRPr>
        </a:p>
      </xdr:txBody>
    </xdr:sp>
    <xdr:clientData/>
  </xdr:twoCellAnchor>
  <xdr:twoCellAnchor>
    <xdr:from>
      <xdr:col>0</xdr:col>
      <xdr:colOff>13961</xdr:colOff>
      <xdr:row>165</xdr:row>
      <xdr:rowOff>74545</xdr:rowOff>
    </xdr:from>
    <xdr:to>
      <xdr:col>9</xdr:col>
      <xdr:colOff>433061</xdr:colOff>
      <xdr:row>173</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a:t>
          </a:r>
          <a:r>
            <a:rPr lang="en-US" sz="1100" b="0" i="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endParaRPr lang="en-US">
            <a:effectLst/>
          </a:endParaRP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Rp250.000.000,-</a:t>
          </a:r>
          <a:r>
            <a:rPr lang="en-US" sz="1100" b="0" i="0">
              <a:solidFill>
                <a:schemeClr val="dk1"/>
              </a:solidFill>
              <a:effectLst/>
              <a:latin typeface="+mn-lt"/>
              <a:ea typeface="+mn-ea"/>
              <a:cs typeface="+mn-cs"/>
            </a:rPr>
            <a:t> untuk jangka waktu </a:t>
          </a:r>
          <a:r>
            <a:rPr lang="en-US" sz="1100" b="1" i="0">
              <a:solidFill>
                <a:schemeClr val="dk1"/>
              </a:solidFill>
              <a:effectLst/>
              <a:latin typeface="+mn-lt"/>
              <a:ea typeface="+mn-ea"/>
              <a:cs typeface="+mn-cs"/>
            </a:rPr>
            <a:t>1 (satu)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14%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a:t>
          </a:r>
          <a:r>
            <a:rPr lang="en-US" sz="1100" b="0" i="0" baseline="0">
              <a:solidFill>
                <a:schemeClr val="dk1"/>
              </a:solidFill>
              <a:effectLst/>
              <a:latin typeface="+mn-lt"/>
              <a:ea typeface="+mn-ea"/>
              <a:cs typeface="+mn-cs"/>
            </a:rPr>
            <a:t> SHM</a:t>
          </a:r>
          <a:endParaRPr lang="en-US">
            <a:effectLs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155</xdr:row>
      <xdr:rowOff>182216</xdr:rowOff>
    </xdr:from>
    <xdr:to>
      <xdr:col>9</xdr:col>
      <xdr:colOff>420343</xdr:colOff>
      <xdr:row>163</xdr:row>
      <xdr:rowOff>66261</xdr:rowOff>
    </xdr:to>
    <xdr:sp macro="" textlink="">
      <xdr:nvSpPr>
        <xdr:cNvPr id="4" name="TextBox 3"/>
        <xdr:cNvSpPr txBox="1">
          <a:spLocks/>
        </xdr:cNvSpPr>
      </xdr:nvSpPr>
      <xdr:spPr>
        <a:xfrm>
          <a:off x="14908" y="28740651"/>
          <a:ext cx="6244674" cy="1466023"/>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Keterangan</a:t>
          </a:r>
          <a:r>
            <a:rPr lang="en-US" sz="1100" b="1" u="sng" baseline="0"/>
            <a:t> lainya </a:t>
          </a:r>
          <a:r>
            <a:rPr lang="en-US" sz="1100" b="0" u="sng" baseline="0"/>
            <a:t>:</a:t>
          </a:r>
        </a:p>
        <a:p>
          <a:r>
            <a:rPr lang="en-US" sz="1100" b="0" i="0">
              <a:solidFill>
                <a:schemeClr val="dk1"/>
              </a:solidFill>
              <a:effectLst/>
              <a:latin typeface="+mn-lt"/>
              <a:ea typeface="+mn-ea"/>
              <a:cs typeface="+mn-cs"/>
            </a:rPr>
            <a:t>	Keterangan lainya :</a:t>
          </a:r>
        </a:p>
        <a:p>
          <a:r>
            <a:rPr lang="en-US" sz="1100" b="0" i="0">
              <a:solidFill>
                <a:schemeClr val="dk1"/>
              </a:solidFill>
              <a:effectLst/>
              <a:latin typeface="+mn-lt"/>
              <a:ea typeface="+mn-ea"/>
              <a:cs typeface="+mn-cs"/>
            </a:rPr>
            <a:t>	Berdasarkan hasil kunjungan lapangan (On The Spot), agunan 1 unit bangunan</a:t>
          </a:r>
          <a:r>
            <a:rPr lang="en-US" sz="1100" b="0" i="0" baseline="0">
              <a:solidFill>
                <a:schemeClr val="dk1"/>
              </a:solidFill>
              <a:effectLst/>
              <a:latin typeface="+mn-lt"/>
              <a:ea typeface="+mn-ea"/>
              <a:cs typeface="+mn-cs"/>
            </a:rPr>
            <a:t> Gudang</a:t>
          </a:r>
          <a:r>
            <a:rPr lang="en-US" sz="1100" b="0" i="0">
              <a:solidFill>
                <a:schemeClr val="dk1"/>
              </a:solidFill>
              <a:effectLst/>
              <a:latin typeface="+mn-lt"/>
              <a:ea typeface="+mn-ea"/>
              <a:cs typeface="+mn-cs"/>
            </a:rPr>
            <a:t>. Hasil Nilai Apresial sesuai dengan laporan pihak ke 3 yaitu Jasa penilai publik Teguh Hermawan Yusuf &amp; rekan pada tanggal 7</a:t>
          </a:r>
          <a:r>
            <a:rPr lang="en-US" sz="1100" b="0" i="0" baseline="0">
              <a:solidFill>
                <a:schemeClr val="dk1"/>
              </a:solidFill>
              <a:effectLst/>
              <a:latin typeface="+mn-lt"/>
              <a:ea typeface="+mn-ea"/>
              <a:cs typeface="+mn-cs"/>
            </a:rPr>
            <a:t> AGUSTUS 2026</a:t>
          </a:r>
          <a:r>
            <a:rPr lang="en-US" sz="1100" b="0" i="0">
              <a:solidFill>
                <a:schemeClr val="dk1"/>
              </a:solidFill>
              <a:effectLst/>
              <a:latin typeface="+mn-lt"/>
              <a:ea typeface="+mn-ea"/>
              <a:cs typeface="+mn-cs"/>
            </a:rPr>
            <a:t>  dengan hasli apresial </a:t>
          </a:r>
          <a:r>
            <a:rPr lang="en-US" sz="1100" b="1" i="0">
              <a:solidFill>
                <a:schemeClr val="dk1"/>
              </a:solidFill>
              <a:effectLst/>
              <a:latin typeface="+mn-lt"/>
              <a:ea typeface="+mn-ea"/>
              <a:cs typeface="+mn-cs"/>
            </a:rPr>
            <a:t>&gt;&gt; Nilai Pennganti baru</a:t>
          </a:r>
          <a:r>
            <a:rPr lang="en-US" sz="1100" b="1" i="0" baseline="0">
              <a:solidFill>
                <a:schemeClr val="dk1"/>
              </a:solidFill>
              <a:effectLst/>
              <a:latin typeface="+mn-lt"/>
              <a:ea typeface="+mn-ea"/>
              <a:cs typeface="+mn-cs"/>
            </a:rPr>
            <a:t> 448.500.000</a:t>
          </a:r>
          <a:r>
            <a:rPr lang="en-US" sz="1100" b="1" i="0">
              <a:solidFill>
                <a:schemeClr val="dk1"/>
              </a:solidFill>
              <a:effectLst/>
              <a:latin typeface="+mn-lt"/>
              <a:ea typeface="+mn-ea"/>
              <a:cs typeface="+mn-cs"/>
            </a:rPr>
            <a:t>, Nilai Pasar 314.000.000</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243" t="s">
        <v>16</v>
      </c>
      <c r="C2" s="243"/>
      <c r="D2" s="243"/>
      <c r="E2" s="243"/>
      <c r="F2" s="243"/>
      <c r="G2" s="243"/>
      <c r="H2" s="243"/>
      <c r="I2" s="243"/>
      <c r="J2" s="243"/>
      <c r="K2" s="243"/>
      <c r="L2" s="243"/>
      <c r="M2" s="243"/>
      <c r="N2" s="243"/>
      <c r="O2" s="8"/>
    </row>
    <row r="3" spans="1:15" ht="18.75" customHeight="1">
      <c r="A3" s="8"/>
      <c r="B3" s="251" t="s">
        <v>85</v>
      </c>
      <c r="C3" s="252"/>
      <c r="D3" s="252"/>
      <c r="E3" s="252"/>
      <c r="F3" s="252"/>
      <c r="G3" s="252"/>
      <c r="H3" s="252"/>
      <c r="I3" s="252"/>
      <c r="J3" s="252"/>
      <c r="K3" s="252"/>
      <c r="L3" s="252"/>
      <c r="M3" s="252"/>
      <c r="N3" s="253"/>
      <c r="O3" s="8"/>
    </row>
    <row r="4" spans="1:15" ht="15" customHeight="1">
      <c r="A4" s="8"/>
      <c r="B4" s="248" t="s">
        <v>86</v>
      </c>
      <c r="C4" s="249"/>
      <c r="D4" s="249"/>
      <c r="E4" s="249"/>
      <c r="F4" s="249"/>
      <c r="G4" s="249"/>
      <c r="H4" s="249"/>
      <c r="I4" s="249"/>
      <c r="J4" s="249"/>
      <c r="K4" s="249"/>
      <c r="L4" s="249"/>
      <c r="M4" s="249"/>
      <c r="N4" s="250"/>
      <c r="O4" s="8"/>
    </row>
    <row r="5" spans="1:15">
      <c r="A5" s="8"/>
      <c r="B5" s="245" t="s">
        <v>78</v>
      </c>
      <c r="C5" s="246"/>
      <c r="D5" s="246"/>
      <c r="E5" s="246"/>
      <c r="F5" s="246"/>
      <c r="G5" s="246"/>
      <c r="H5" s="246"/>
      <c r="I5" s="246"/>
      <c r="J5" s="246"/>
      <c r="K5" s="246"/>
      <c r="L5" s="246"/>
      <c r="M5" s="246"/>
      <c r="N5" s="247"/>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76" t="s">
        <v>37</v>
      </c>
      <c r="C11" s="277"/>
      <c r="D11" s="277"/>
      <c r="E11" s="277"/>
      <c r="F11" s="277"/>
      <c r="G11" s="277"/>
      <c r="H11" s="277"/>
      <c r="I11" s="277"/>
      <c r="J11" s="277"/>
      <c r="K11" s="277"/>
      <c r="L11" s="277"/>
      <c r="M11" s="277"/>
      <c r="N11" s="278"/>
      <c r="O11" s="9"/>
    </row>
    <row r="12" spans="1:15">
      <c r="A12" s="8"/>
      <c r="B12" s="279" t="s">
        <v>88</v>
      </c>
      <c r="C12" s="256"/>
      <c r="D12" s="256"/>
      <c r="E12" s="256"/>
      <c r="F12" s="256"/>
      <c r="G12" s="256"/>
      <c r="H12" s="256"/>
      <c r="I12" s="256"/>
      <c r="J12" s="256"/>
      <c r="K12" s="256"/>
      <c r="L12" s="256"/>
      <c r="M12" s="256"/>
      <c r="N12" s="257"/>
      <c r="O12" s="9"/>
    </row>
    <row r="13" spans="1:15">
      <c r="A13" s="8"/>
      <c r="B13" s="258"/>
      <c r="C13" s="259"/>
      <c r="D13" s="259"/>
      <c r="E13" s="259"/>
      <c r="F13" s="259"/>
      <c r="G13" s="259"/>
      <c r="H13" s="259"/>
      <c r="I13" s="259"/>
      <c r="J13" s="259"/>
      <c r="K13" s="259"/>
      <c r="L13" s="259"/>
      <c r="M13" s="259"/>
      <c r="N13" s="260"/>
      <c r="O13" s="9"/>
    </row>
    <row r="14" spans="1:15" hidden="1">
      <c r="A14" s="8"/>
      <c r="B14" s="258"/>
      <c r="C14" s="259"/>
      <c r="D14" s="259"/>
      <c r="E14" s="259"/>
      <c r="F14" s="259"/>
      <c r="G14" s="259"/>
      <c r="H14" s="259"/>
      <c r="I14" s="259"/>
      <c r="J14" s="259"/>
      <c r="K14" s="259"/>
      <c r="L14" s="259"/>
      <c r="M14" s="259"/>
      <c r="N14" s="260"/>
      <c r="O14" s="9"/>
    </row>
    <row r="15" spans="1:15">
      <c r="A15" s="8"/>
      <c r="B15" s="258"/>
      <c r="C15" s="259"/>
      <c r="D15" s="259"/>
      <c r="E15" s="259"/>
      <c r="F15" s="259"/>
      <c r="G15" s="259"/>
      <c r="H15" s="259"/>
      <c r="I15" s="259"/>
      <c r="J15" s="259"/>
      <c r="K15" s="259"/>
      <c r="L15" s="259"/>
      <c r="M15" s="259"/>
      <c r="N15" s="260"/>
      <c r="O15" s="9"/>
    </row>
    <row r="16" spans="1:15">
      <c r="A16" s="8"/>
      <c r="B16" s="258"/>
      <c r="C16" s="259"/>
      <c r="D16" s="259"/>
      <c r="E16" s="259"/>
      <c r="F16" s="259"/>
      <c r="G16" s="259"/>
      <c r="H16" s="259"/>
      <c r="I16" s="259"/>
      <c r="J16" s="259"/>
      <c r="K16" s="259"/>
      <c r="L16" s="259"/>
      <c r="M16" s="259"/>
      <c r="N16" s="260"/>
      <c r="O16" s="9"/>
    </row>
    <row r="17" spans="1:17">
      <c r="A17" s="8"/>
      <c r="B17" s="258"/>
      <c r="C17" s="259"/>
      <c r="D17" s="259"/>
      <c r="E17" s="259"/>
      <c r="F17" s="259"/>
      <c r="G17" s="259"/>
      <c r="H17" s="259"/>
      <c r="I17" s="259"/>
      <c r="J17" s="259"/>
      <c r="K17" s="259"/>
      <c r="L17" s="259"/>
      <c r="M17" s="259"/>
      <c r="N17" s="260"/>
      <c r="O17" s="9"/>
    </row>
    <row r="18" spans="1:17">
      <c r="A18" s="8"/>
      <c r="B18" s="258"/>
      <c r="C18" s="259"/>
      <c r="D18" s="259"/>
      <c r="E18" s="259"/>
      <c r="F18" s="259"/>
      <c r="G18" s="259"/>
      <c r="H18" s="259"/>
      <c r="I18" s="259"/>
      <c r="J18" s="259"/>
      <c r="K18" s="259"/>
      <c r="L18" s="259"/>
      <c r="M18" s="259"/>
      <c r="N18" s="260"/>
      <c r="O18" s="9"/>
    </row>
    <row r="19" spans="1:17">
      <c r="A19" s="8"/>
      <c r="B19" s="258"/>
      <c r="C19" s="259"/>
      <c r="D19" s="259"/>
      <c r="E19" s="259"/>
      <c r="F19" s="259"/>
      <c r="G19" s="259"/>
      <c r="H19" s="259"/>
      <c r="I19" s="259"/>
      <c r="J19" s="259"/>
      <c r="K19" s="259"/>
      <c r="L19" s="259"/>
      <c r="M19" s="259"/>
      <c r="N19" s="260"/>
      <c r="O19" s="9"/>
    </row>
    <row r="20" spans="1:17">
      <c r="A20" s="8"/>
      <c r="B20" s="258"/>
      <c r="C20" s="259"/>
      <c r="D20" s="259"/>
      <c r="E20" s="259"/>
      <c r="F20" s="259"/>
      <c r="G20" s="259"/>
      <c r="H20" s="259"/>
      <c r="I20" s="259"/>
      <c r="J20" s="259"/>
      <c r="K20" s="259"/>
      <c r="L20" s="259"/>
      <c r="M20" s="259"/>
      <c r="N20" s="260"/>
      <c r="O20" s="9"/>
    </row>
    <row r="21" spans="1:17">
      <c r="A21" s="8"/>
      <c r="B21" s="258"/>
      <c r="C21" s="259"/>
      <c r="D21" s="259"/>
      <c r="E21" s="259"/>
      <c r="F21" s="259"/>
      <c r="G21" s="259"/>
      <c r="H21" s="259"/>
      <c r="I21" s="259"/>
      <c r="J21" s="259"/>
      <c r="K21" s="259"/>
      <c r="L21" s="259"/>
      <c r="M21" s="259"/>
      <c r="N21" s="260"/>
      <c r="O21" s="9"/>
    </row>
    <row r="22" spans="1:17" hidden="1">
      <c r="A22" s="8"/>
      <c r="B22" s="258"/>
      <c r="C22" s="259"/>
      <c r="D22" s="259"/>
      <c r="E22" s="259"/>
      <c r="F22" s="259"/>
      <c r="G22" s="259"/>
      <c r="H22" s="259"/>
      <c r="I22" s="259"/>
      <c r="J22" s="259"/>
      <c r="K22" s="259"/>
      <c r="L22" s="259"/>
      <c r="M22" s="259"/>
      <c r="N22" s="260"/>
      <c r="O22" s="9"/>
    </row>
    <row r="23" spans="1:17" hidden="1">
      <c r="A23" s="8"/>
      <c r="B23" s="258"/>
      <c r="C23" s="259"/>
      <c r="D23" s="259"/>
      <c r="E23" s="259"/>
      <c r="F23" s="259"/>
      <c r="G23" s="259"/>
      <c r="H23" s="259"/>
      <c r="I23" s="259"/>
      <c r="J23" s="259"/>
      <c r="K23" s="259"/>
      <c r="L23" s="259"/>
      <c r="M23" s="259"/>
      <c r="N23" s="260"/>
      <c r="O23" s="9"/>
    </row>
    <row r="24" spans="1:17" hidden="1">
      <c r="A24" s="8"/>
      <c r="B24" s="258"/>
      <c r="C24" s="259"/>
      <c r="D24" s="259"/>
      <c r="E24" s="259"/>
      <c r="F24" s="259"/>
      <c r="G24" s="259"/>
      <c r="H24" s="259"/>
      <c r="I24" s="259"/>
      <c r="J24" s="259"/>
      <c r="K24" s="259"/>
      <c r="L24" s="259"/>
      <c r="M24" s="259"/>
      <c r="N24" s="260"/>
      <c r="O24" s="9"/>
    </row>
    <row r="25" spans="1:17" hidden="1">
      <c r="A25" s="8"/>
      <c r="B25" s="258"/>
      <c r="C25" s="259"/>
      <c r="D25" s="259"/>
      <c r="E25" s="259"/>
      <c r="F25" s="259"/>
      <c r="G25" s="259"/>
      <c r="H25" s="259"/>
      <c r="I25" s="259"/>
      <c r="J25" s="259"/>
      <c r="K25" s="259"/>
      <c r="L25" s="259"/>
      <c r="M25" s="259"/>
      <c r="N25" s="260"/>
      <c r="O25" s="9"/>
    </row>
    <row r="26" spans="1:17">
      <c r="A26" s="8"/>
      <c r="B26" s="258"/>
      <c r="C26" s="259"/>
      <c r="D26" s="259"/>
      <c r="E26" s="259"/>
      <c r="F26" s="259"/>
      <c r="G26" s="259"/>
      <c r="H26" s="259"/>
      <c r="I26" s="259"/>
      <c r="J26" s="259"/>
      <c r="K26" s="259"/>
      <c r="L26" s="259"/>
      <c r="M26" s="259"/>
      <c r="N26" s="260"/>
      <c r="O26" s="9"/>
    </row>
    <row r="27" spans="1:17">
      <c r="A27" s="8"/>
      <c r="B27" s="258"/>
      <c r="C27" s="259"/>
      <c r="D27" s="259"/>
      <c r="E27" s="259"/>
      <c r="F27" s="259"/>
      <c r="G27" s="259"/>
      <c r="H27" s="259"/>
      <c r="I27" s="259"/>
      <c r="J27" s="259"/>
      <c r="K27" s="259"/>
      <c r="L27" s="259"/>
      <c r="M27" s="259"/>
      <c r="N27" s="260"/>
      <c r="O27" s="9"/>
    </row>
    <row r="28" spans="1:17">
      <c r="A28" s="8"/>
      <c r="B28" s="258"/>
      <c r="C28" s="259"/>
      <c r="D28" s="259"/>
      <c r="E28" s="259"/>
      <c r="F28" s="259"/>
      <c r="G28" s="259"/>
      <c r="H28" s="259"/>
      <c r="I28" s="259"/>
      <c r="J28" s="259"/>
      <c r="K28" s="259"/>
      <c r="L28" s="259"/>
      <c r="M28" s="259"/>
      <c r="N28" s="260"/>
      <c r="O28" s="9"/>
    </row>
    <row r="29" spans="1:17">
      <c r="A29" s="8"/>
      <c r="B29" s="258"/>
      <c r="C29" s="259"/>
      <c r="D29" s="259"/>
      <c r="E29" s="259"/>
      <c r="F29" s="259"/>
      <c r="G29" s="259"/>
      <c r="H29" s="259"/>
      <c r="I29" s="259"/>
      <c r="J29" s="259"/>
      <c r="K29" s="259"/>
      <c r="L29" s="259"/>
      <c r="M29" s="259"/>
      <c r="N29" s="260"/>
      <c r="O29" s="9"/>
    </row>
    <row r="30" spans="1:17">
      <c r="A30" s="8"/>
      <c r="B30" s="258"/>
      <c r="C30" s="259"/>
      <c r="D30" s="259"/>
      <c r="E30" s="259"/>
      <c r="F30" s="259"/>
      <c r="G30" s="259"/>
      <c r="H30" s="259"/>
      <c r="I30" s="259"/>
      <c r="J30" s="259"/>
      <c r="K30" s="259"/>
      <c r="L30" s="259"/>
      <c r="M30" s="259"/>
      <c r="N30" s="260"/>
      <c r="O30" s="9"/>
    </row>
    <row r="31" spans="1:17">
      <c r="A31" s="8"/>
      <c r="B31" s="258"/>
      <c r="C31" s="259"/>
      <c r="D31" s="259"/>
      <c r="E31" s="259"/>
      <c r="F31" s="259"/>
      <c r="G31" s="259"/>
      <c r="H31" s="259"/>
      <c r="I31" s="259"/>
      <c r="J31" s="259"/>
      <c r="K31" s="259"/>
      <c r="L31" s="259"/>
      <c r="M31" s="259"/>
      <c r="N31" s="260"/>
      <c r="O31" s="9"/>
    </row>
    <row r="32" spans="1:17">
      <c r="A32" s="8"/>
      <c r="B32" s="261"/>
      <c r="C32" s="262"/>
      <c r="D32" s="262"/>
      <c r="E32" s="262"/>
      <c r="F32" s="262"/>
      <c r="G32" s="262"/>
      <c r="H32" s="262"/>
      <c r="I32" s="262"/>
      <c r="J32" s="262"/>
      <c r="K32" s="262"/>
      <c r="L32" s="262"/>
      <c r="M32" s="262"/>
      <c r="N32" s="263"/>
      <c r="O32" s="9"/>
      <c r="P32" s="58"/>
      <c r="Q32" s="36"/>
    </row>
    <row r="33" spans="1:17">
      <c r="A33" s="8"/>
      <c r="B33" s="280" t="s">
        <v>89</v>
      </c>
      <c r="C33" s="281"/>
      <c r="D33" s="281"/>
      <c r="E33" s="281"/>
      <c r="F33" s="281"/>
      <c r="G33" s="281"/>
      <c r="H33" s="281"/>
      <c r="I33" s="281"/>
      <c r="J33" s="281"/>
      <c r="K33" s="281"/>
      <c r="L33" s="281"/>
      <c r="M33" s="281"/>
      <c r="N33" s="282"/>
      <c r="O33" s="9"/>
      <c r="P33" s="58"/>
      <c r="Q33" s="36"/>
    </row>
    <row r="34" spans="1:17" ht="15" customHeight="1">
      <c r="A34" s="8"/>
      <c r="B34" s="279" t="s">
        <v>90</v>
      </c>
      <c r="C34" s="292"/>
      <c r="D34" s="292"/>
      <c r="E34" s="292"/>
      <c r="F34" s="292"/>
      <c r="G34" s="292"/>
      <c r="H34" s="292"/>
      <c r="I34" s="292"/>
      <c r="J34" s="292"/>
      <c r="K34" s="292"/>
      <c r="L34" s="292"/>
      <c r="M34" s="292"/>
      <c r="N34" s="293"/>
      <c r="O34" s="9"/>
      <c r="P34" s="58"/>
      <c r="Q34" s="36"/>
    </row>
    <row r="35" spans="1:17">
      <c r="A35" s="8"/>
      <c r="B35" s="294"/>
      <c r="C35" s="295"/>
      <c r="D35" s="295"/>
      <c r="E35" s="295"/>
      <c r="F35" s="295"/>
      <c r="G35" s="295"/>
      <c r="H35" s="295"/>
      <c r="I35" s="295"/>
      <c r="J35" s="295"/>
      <c r="K35" s="295"/>
      <c r="L35" s="295"/>
      <c r="M35" s="295"/>
      <c r="N35" s="296"/>
      <c r="O35" s="9"/>
      <c r="P35" s="58"/>
      <c r="Q35" s="36"/>
    </row>
    <row r="36" spans="1:17" ht="15" hidden="1" customHeight="1">
      <c r="A36" s="8"/>
      <c r="B36" s="294"/>
      <c r="C36" s="295"/>
      <c r="D36" s="295"/>
      <c r="E36" s="295"/>
      <c r="F36" s="295"/>
      <c r="G36" s="295"/>
      <c r="H36" s="295"/>
      <c r="I36" s="295"/>
      <c r="J36" s="295"/>
      <c r="K36" s="295"/>
      <c r="L36" s="295"/>
      <c r="M36" s="295"/>
      <c r="N36" s="296"/>
      <c r="O36" s="9"/>
      <c r="P36" s="58"/>
      <c r="Q36" s="36"/>
    </row>
    <row r="37" spans="1:17" ht="15" hidden="1" customHeight="1">
      <c r="A37" s="8"/>
      <c r="B37" s="294"/>
      <c r="C37" s="295"/>
      <c r="D37" s="295"/>
      <c r="E37" s="295"/>
      <c r="F37" s="295"/>
      <c r="G37" s="295"/>
      <c r="H37" s="295"/>
      <c r="I37" s="295"/>
      <c r="J37" s="295"/>
      <c r="K37" s="295"/>
      <c r="L37" s="295"/>
      <c r="M37" s="295"/>
      <c r="N37" s="296"/>
      <c r="O37" s="9"/>
      <c r="P37" s="58"/>
      <c r="Q37" s="36"/>
    </row>
    <row r="38" spans="1:17" ht="15" hidden="1" customHeight="1">
      <c r="A38" s="8"/>
      <c r="B38" s="294"/>
      <c r="C38" s="295"/>
      <c r="D38" s="295"/>
      <c r="E38" s="295"/>
      <c r="F38" s="295"/>
      <c r="G38" s="295"/>
      <c r="H38" s="295"/>
      <c r="I38" s="295"/>
      <c r="J38" s="295"/>
      <c r="K38" s="295"/>
      <c r="L38" s="295"/>
      <c r="M38" s="295"/>
      <c r="N38" s="296"/>
      <c r="O38" s="9"/>
      <c r="P38" s="58"/>
      <c r="Q38" s="36"/>
    </row>
    <row r="39" spans="1:17">
      <c r="A39" s="8"/>
      <c r="B39" s="294"/>
      <c r="C39" s="295"/>
      <c r="D39" s="295"/>
      <c r="E39" s="295"/>
      <c r="F39" s="295"/>
      <c r="G39" s="295"/>
      <c r="H39" s="295"/>
      <c r="I39" s="295"/>
      <c r="J39" s="295"/>
      <c r="K39" s="295"/>
      <c r="L39" s="295"/>
      <c r="M39" s="295"/>
      <c r="N39" s="296"/>
      <c r="O39" s="9"/>
      <c r="P39" s="58"/>
      <c r="Q39" s="36"/>
    </row>
    <row r="40" spans="1:17" ht="15" hidden="1" customHeight="1">
      <c r="A40" s="8"/>
      <c r="B40" s="294"/>
      <c r="C40" s="295"/>
      <c r="D40" s="295"/>
      <c r="E40" s="295"/>
      <c r="F40" s="295"/>
      <c r="G40" s="295"/>
      <c r="H40" s="295"/>
      <c r="I40" s="295"/>
      <c r="J40" s="295"/>
      <c r="K40" s="295"/>
      <c r="L40" s="295"/>
      <c r="M40" s="295"/>
      <c r="N40" s="296"/>
      <c r="O40" s="9"/>
      <c r="P40" s="58"/>
      <c r="Q40" s="36"/>
    </row>
    <row r="41" spans="1:17">
      <c r="A41" s="8"/>
      <c r="B41" s="294"/>
      <c r="C41" s="295"/>
      <c r="D41" s="295"/>
      <c r="E41" s="295"/>
      <c r="F41" s="295"/>
      <c r="G41" s="295"/>
      <c r="H41" s="295"/>
      <c r="I41" s="295"/>
      <c r="J41" s="295"/>
      <c r="K41" s="295"/>
      <c r="L41" s="295"/>
      <c r="M41" s="295"/>
      <c r="N41" s="296"/>
      <c r="O41" s="9"/>
      <c r="P41" s="58"/>
      <c r="Q41" s="36"/>
    </row>
    <row r="42" spans="1:17">
      <c r="A42" s="8"/>
      <c r="B42" s="294"/>
      <c r="C42" s="295"/>
      <c r="D42" s="295"/>
      <c r="E42" s="295"/>
      <c r="F42" s="295"/>
      <c r="G42" s="295"/>
      <c r="H42" s="295"/>
      <c r="I42" s="295"/>
      <c r="J42" s="295"/>
      <c r="K42" s="295"/>
      <c r="L42" s="295"/>
      <c r="M42" s="295"/>
      <c r="N42" s="296"/>
      <c r="O42" s="9"/>
      <c r="P42" s="58"/>
      <c r="Q42" s="36"/>
    </row>
    <row r="43" spans="1:17">
      <c r="A43" s="8"/>
      <c r="B43" s="294"/>
      <c r="C43" s="295"/>
      <c r="D43" s="295"/>
      <c r="E43" s="295"/>
      <c r="F43" s="295"/>
      <c r="G43" s="295"/>
      <c r="H43" s="295"/>
      <c r="I43" s="295"/>
      <c r="J43" s="295"/>
      <c r="K43" s="295"/>
      <c r="L43" s="295"/>
      <c r="M43" s="295"/>
      <c r="N43" s="296"/>
      <c r="O43" s="9"/>
      <c r="P43" s="58"/>
      <c r="Q43" s="36"/>
    </row>
    <row r="44" spans="1:17">
      <c r="A44" s="8"/>
      <c r="B44" s="294"/>
      <c r="C44" s="295"/>
      <c r="D44" s="295"/>
      <c r="E44" s="295"/>
      <c r="F44" s="295"/>
      <c r="G44" s="295"/>
      <c r="H44" s="295"/>
      <c r="I44" s="295"/>
      <c r="J44" s="295"/>
      <c r="K44" s="295"/>
      <c r="L44" s="295"/>
      <c r="M44" s="295"/>
      <c r="N44" s="296"/>
      <c r="O44" s="9"/>
      <c r="P44" s="58"/>
      <c r="Q44" s="36"/>
    </row>
    <row r="45" spans="1:17">
      <c r="A45" s="8"/>
      <c r="B45" s="297"/>
      <c r="C45" s="298"/>
      <c r="D45" s="298"/>
      <c r="E45" s="298"/>
      <c r="F45" s="298"/>
      <c r="G45" s="298"/>
      <c r="H45" s="298"/>
      <c r="I45" s="298"/>
      <c r="J45" s="298"/>
      <c r="K45" s="298"/>
      <c r="L45" s="298"/>
      <c r="M45" s="298"/>
      <c r="N45" s="299"/>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272"/>
      <c r="C51" s="273"/>
      <c r="D51" s="273"/>
      <c r="E51" s="273"/>
      <c r="F51" s="273"/>
      <c r="G51" s="273"/>
      <c r="H51" s="273"/>
      <c r="I51" s="273"/>
      <c r="J51" s="273"/>
      <c r="K51" s="273"/>
      <c r="L51" s="273"/>
      <c r="M51" s="273"/>
      <c r="N51" s="274"/>
      <c r="O51" s="9"/>
      <c r="P51" s="58"/>
      <c r="Q51" s="36"/>
    </row>
    <row r="52" spans="1:17">
      <c r="A52" s="8"/>
      <c r="B52" s="271" t="s">
        <v>75</v>
      </c>
      <c r="C52" s="271"/>
      <c r="D52" s="271"/>
      <c r="E52" s="271"/>
      <c r="F52" s="271"/>
      <c r="G52" s="271"/>
      <c r="H52" s="271" t="s">
        <v>74</v>
      </c>
      <c r="I52" s="271"/>
      <c r="J52" s="271"/>
      <c r="K52" s="271"/>
      <c r="L52" s="271"/>
      <c r="M52" s="271"/>
      <c r="N52" s="271"/>
      <c r="O52" s="9"/>
      <c r="P52" s="58"/>
      <c r="Q52" s="36"/>
    </row>
    <row r="53" spans="1:17" ht="15" customHeight="1">
      <c r="A53" s="8"/>
      <c r="B53" s="275"/>
      <c r="C53" s="275"/>
      <c r="D53" s="275"/>
      <c r="E53" s="289">
        <v>0</v>
      </c>
      <c r="F53" s="289"/>
      <c r="G53" s="289"/>
      <c r="H53" s="275"/>
      <c r="I53" s="275"/>
      <c r="J53" s="275"/>
      <c r="K53" s="275"/>
      <c r="L53" s="289">
        <v>0</v>
      </c>
      <c r="M53" s="289"/>
      <c r="N53" s="289"/>
      <c r="O53" s="9"/>
      <c r="P53" s="58"/>
      <c r="Q53" s="36"/>
    </row>
    <row r="54" spans="1:17" ht="15" customHeight="1">
      <c r="A54" s="8"/>
      <c r="B54" s="275"/>
      <c r="C54" s="275"/>
      <c r="D54" s="275"/>
      <c r="E54" s="289">
        <v>0</v>
      </c>
      <c r="F54" s="289"/>
      <c r="G54" s="289"/>
      <c r="H54" s="275"/>
      <c r="I54" s="275"/>
      <c r="J54" s="275"/>
      <c r="K54" s="275"/>
      <c r="L54" s="289">
        <v>0</v>
      </c>
      <c r="M54" s="289"/>
      <c r="N54" s="289"/>
      <c r="O54" s="9"/>
      <c r="P54" s="58"/>
      <c r="Q54" s="36"/>
    </row>
    <row r="55" spans="1:17" ht="15" customHeight="1">
      <c r="A55" s="8"/>
      <c r="B55" s="275"/>
      <c r="C55" s="275"/>
      <c r="D55" s="275"/>
      <c r="E55" s="289">
        <v>0</v>
      </c>
      <c r="F55" s="289"/>
      <c r="G55" s="289"/>
      <c r="H55" s="275"/>
      <c r="I55" s="275"/>
      <c r="J55" s="275"/>
      <c r="K55" s="275"/>
      <c r="L55" s="289">
        <v>0</v>
      </c>
      <c r="M55" s="289"/>
      <c r="N55" s="289"/>
      <c r="O55" s="9"/>
      <c r="P55" s="58"/>
      <c r="Q55" s="36"/>
    </row>
    <row r="56" spans="1:17">
      <c r="A56" s="8"/>
      <c r="B56" s="290"/>
      <c r="C56" s="290"/>
      <c r="D56" s="290"/>
      <c r="E56" s="289">
        <f>SUM(E53:G55)</f>
        <v>0</v>
      </c>
      <c r="F56" s="289"/>
      <c r="G56" s="289"/>
      <c r="H56" s="290"/>
      <c r="I56" s="290"/>
      <c r="J56" s="290"/>
      <c r="K56" s="290"/>
      <c r="L56" s="289">
        <f>SUM(L53:N55)</f>
        <v>0</v>
      </c>
      <c r="M56" s="289"/>
      <c r="N56" s="289"/>
      <c r="O56" s="9"/>
      <c r="P56" s="58"/>
      <c r="Q56" s="36"/>
    </row>
    <row r="57" spans="1:17" ht="15.75">
      <c r="A57" s="8"/>
      <c r="B57" s="290" t="s">
        <v>76</v>
      </c>
      <c r="C57" s="290"/>
      <c r="D57" s="290"/>
      <c r="E57" s="291">
        <f>E56/3</f>
        <v>0</v>
      </c>
      <c r="F57" s="291"/>
      <c r="G57" s="291"/>
      <c r="H57" s="290" t="s">
        <v>76</v>
      </c>
      <c r="I57" s="290"/>
      <c r="J57" s="290"/>
      <c r="K57" s="290"/>
      <c r="L57" s="291">
        <f>L56/3</f>
        <v>0</v>
      </c>
      <c r="M57" s="291"/>
      <c r="N57" s="291"/>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316" t="s">
        <v>79</v>
      </c>
      <c r="C59" s="317"/>
      <c r="D59" s="317"/>
      <c r="E59" s="317"/>
      <c r="F59" s="317"/>
      <c r="G59" s="317"/>
      <c r="H59" s="317"/>
      <c r="I59" s="317"/>
      <c r="J59" s="317"/>
      <c r="K59" s="317"/>
      <c r="L59" s="317"/>
      <c r="M59" s="317"/>
      <c r="N59" s="318"/>
      <c r="O59" s="9"/>
      <c r="P59" s="58"/>
      <c r="Q59" s="36"/>
    </row>
    <row r="60" spans="1:17">
      <c r="A60" s="8"/>
      <c r="B60" s="319" t="s">
        <v>75</v>
      </c>
      <c r="C60" s="319"/>
      <c r="D60" s="319"/>
      <c r="E60" s="319"/>
      <c r="F60" s="319"/>
      <c r="G60" s="319"/>
      <c r="H60" s="319">
        <v>0</v>
      </c>
      <c r="I60" s="319"/>
      <c r="J60" s="319"/>
      <c r="K60" s="319"/>
      <c r="L60" s="319"/>
      <c r="M60" s="319"/>
      <c r="N60" s="319"/>
      <c r="O60" s="9"/>
      <c r="P60" s="58"/>
      <c r="Q60" s="36"/>
    </row>
    <row r="61" spans="1:17">
      <c r="A61" s="8"/>
      <c r="B61" s="275" t="s">
        <v>79</v>
      </c>
      <c r="C61" s="275"/>
      <c r="D61" s="275"/>
      <c r="E61" s="289">
        <v>0</v>
      </c>
      <c r="F61" s="289"/>
      <c r="G61" s="289"/>
      <c r="H61" s="275" t="s">
        <v>79</v>
      </c>
      <c r="I61" s="275"/>
      <c r="J61" s="275"/>
      <c r="K61" s="275"/>
      <c r="L61" s="289">
        <v>0</v>
      </c>
      <c r="M61" s="289"/>
      <c r="N61" s="289"/>
      <c r="O61" s="9"/>
      <c r="P61" s="58"/>
      <c r="Q61" s="36"/>
    </row>
    <row r="62" spans="1:17">
      <c r="A62" s="8"/>
      <c r="B62" s="275" t="s">
        <v>79</v>
      </c>
      <c r="C62" s="275"/>
      <c r="D62" s="275"/>
      <c r="E62" s="289">
        <v>0</v>
      </c>
      <c r="F62" s="289"/>
      <c r="G62" s="289"/>
      <c r="H62" s="275" t="s">
        <v>79</v>
      </c>
      <c r="I62" s="275"/>
      <c r="J62" s="275"/>
      <c r="K62" s="275"/>
      <c r="L62" s="289">
        <v>0</v>
      </c>
      <c r="M62" s="289"/>
      <c r="N62" s="289"/>
      <c r="O62" s="9"/>
      <c r="P62" s="58"/>
      <c r="Q62" s="36"/>
    </row>
    <row r="63" spans="1:17">
      <c r="A63" s="8"/>
      <c r="B63" s="275" t="s">
        <v>79</v>
      </c>
      <c r="C63" s="275"/>
      <c r="D63" s="275"/>
      <c r="E63" s="289">
        <v>0</v>
      </c>
      <c r="F63" s="289"/>
      <c r="G63" s="289"/>
      <c r="H63" s="275" t="s">
        <v>79</v>
      </c>
      <c r="I63" s="275"/>
      <c r="J63" s="275"/>
      <c r="K63" s="275"/>
      <c r="L63" s="289">
        <v>0</v>
      </c>
      <c r="M63" s="289"/>
      <c r="N63" s="289"/>
      <c r="O63" s="9"/>
      <c r="P63" s="58"/>
      <c r="Q63" s="36"/>
    </row>
    <row r="64" spans="1:17">
      <c r="A64" s="8"/>
      <c r="B64" s="290" t="s">
        <v>79</v>
      </c>
      <c r="C64" s="290"/>
      <c r="D64" s="290"/>
      <c r="E64" s="289">
        <f>SUM(E61:G63)</f>
        <v>0</v>
      </c>
      <c r="F64" s="289"/>
      <c r="G64" s="289"/>
      <c r="H64" s="290" t="s">
        <v>79</v>
      </c>
      <c r="I64" s="290"/>
      <c r="J64" s="290"/>
      <c r="K64" s="290"/>
      <c r="L64" s="289">
        <v>0</v>
      </c>
      <c r="M64" s="289"/>
      <c r="N64" s="289"/>
      <c r="O64" s="9"/>
      <c r="P64" s="58"/>
      <c r="Q64" s="36"/>
    </row>
    <row r="65" spans="1:17" ht="15.75">
      <c r="A65" s="8"/>
      <c r="B65" s="290" t="s">
        <v>76</v>
      </c>
      <c r="C65" s="290"/>
      <c r="D65" s="290"/>
      <c r="E65" s="291">
        <f>E64/3</f>
        <v>0</v>
      </c>
      <c r="F65" s="291"/>
      <c r="G65" s="291"/>
      <c r="H65" s="290" t="s">
        <v>77</v>
      </c>
      <c r="I65" s="290"/>
      <c r="J65" s="290"/>
      <c r="K65" s="290"/>
      <c r="L65" s="291">
        <f>L64/3</f>
        <v>0</v>
      </c>
      <c r="M65" s="291"/>
      <c r="N65" s="291"/>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254" t="s">
        <v>38</v>
      </c>
      <c r="C75" s="254"/>
      <c r="D75" s="254"/>
      <c r="E75" s="254"/>
      <c r="F75" s="254"/>
      <c r="G75" s="254"/>
      <c r="H75" s="254"/>
      <c r="I75" s="254"/>
      <c r="J75" s="254"/>
      <c r="K75" s="254"/>
      <c r="L75" s="254"/>
      <c r="M75" s="254"/>
      <c r="N75" s="254"/>
      <c r="O75" s="9"/>
      <c r="P75" s="58"/>
      <c r="Q75" s="36"/>
    </row>
    <row r="76" spans="1:17" ht="15" hidden="1" customHeight="1">
      <c r="A76" s="8"/>
      <c r="B76" s="255" t="s">
        <v>91</v>
      </c>
      <c r="C76" s="256"/>
      <c r="D76" s="256"/>
      <c r="E76" s="256"/>
      <c r="F76" s="256"/>
      <c r="G76" s="256"/>
      <c r="H76" s="256"/>
      <c r="I76" s="256"/>
      <c r="J76" s="256"/>
      <c r="K76" s="256"/>
      <c r="L76" s="256"/>
      <c r="M76" s="256"/>
      <c r="N76" s="257"/>
      <c r="O76" s="9"/>
      <c r="P76" s="58"/>
      <c r="Q76" s="36"/>
    </row>
    <row r="77" spans="1:17" ht="15" hidden="1" customHeight="1">
      <c r="A77" s="8"/>
      <c r="B77" s="258"/>
      <c r="C77" s="259"/>
      <c r="D77" s="259"/>
      <c r="E77" s="259"/>
      <c r="F77" s="259"/>
      <c r="G77" s="259"/>
      <c r="H77" s="259"/>
      <c r="I77" s="259"/>
      <c r="J77" s="259"/>
      <c r="K77" s="259"/>
      <c r="L77" s="259"/>
      <c r="M77" s="259"/>
      <c r="N77" s="260"/>
      <c r="O77" s="9"/>
      <c r="P77" s="58"/>
      <c r="Q77" s="36"/>
    </row>
    <row r="78" spans="1:17">
      <c r="A78" s="8"/>
      <c r="B78" s="258"/>
      <c r="C78" s="259"/>
      <c r="D78" s="259"/>
      <c r="E78" s="259"/>
      <c r="F78" s="259"/>
      <c r="G78" s="259"/>
      <c r="H78" s="259"/>
      <c r="I78" s="259"/>
      <c r="J78" s="259"/>
      <c r="K78" s="259"/>
      <c r="L78" s="259"/>
      <c r="M78" s="259"/>
      <c r="N78" s="260"/>
      <c r="O78" s="9"/>
      <c r="P78" s="58"/>
      <c r="Q78" s="36"/>
    </row>
    <row r="79" spans="1:17">
      <c r="A79" s="8"/>
      <c r="B79" s="261"/>
      <c r="C79" s="262"/>
      <c r="D79" s="262"/>
      <c r="E79" s="262"/>
      <c r="F79" s="262"/>
      <c r="G79" s="262"/>
      <c r="H79" s="262"/>
      <c r="I79" s="262"/>
      <c r="J79" s="262"/>
      <c r="K79" s="262"/>
      <c r="L79" s="262"/>
      <c r="M79" s="262"/>
      <c r="N79" s="263"/>
      <c r="O79" s="9"/>
      <c r="P79" s="58"/>
      <c r="Q79" s="36"/>
    </row>
    <row r="80" spans="1:17" s="36" customFormat="1" ht="15" customHeight="1">
      <c r="A80" s="9"/>
      <c r="B80" s="264" t="s">
        <v>81</v>
      </c>
      <c r="C80" s="265"/>
      <c r="D80" s="265"/>
      <c r="E80" s="265"/>
      <c r="F80" s="265"/>
      <c r="G80" s="265"/>
      <c r="H80" s="265"/>
      <c r="I80" s="265"/>
      <c r="J80" s="265"/>
      <c r="K80" s="265"/>
      <c r="L80" s="265"/>
      <c r="M80" s="265"/>
      <c r="N80" s="265"/>
      <c r="O80" s="9"/>
    </row>
    <row r="81" spans="1:15" s="36" customFormat="1" ht="20.100000000000001" customHeight="1">
      <c r="A81" s="14"/>
      <c r="B81" s="283" t="s">
        <v>28</v>
      </c>
      <c r="C81" s="284"/>
      <c r="D81" s="285"/>
      <c r="E81" s="130" t="s">
        <v>27</v>
      </c>
      <c r="F81" s="131" t="s">
        <v>56</v>
      </c>
      <c r="G81" s="266" t="s">
        <v>80</v>
      </c>
      <c r="H81" s="266"/>
      <c r="I81" s="266"/>
      <c r="J81" s="266"/>
      <c r="K81" s="266"/>
      <c r="L81" s="267" t="s">
        <v>25</v>
      </c>
      <c r="M81" s="268"/>
      <c r="N81" s="269"/>
      <c r="O81" s="9"/>
    </row>
    <row r="82" spans="1:15" s="8" customFormat="1">
      <c r="B82" s="286"/>
      <c r="C82" s="287"/>
      <c r="D82" s="288"/>
      <c r="E82" s="117"/>
      <c r="F82" s="118"/>
      <c r="G82" s="216">
        <v>0</v>
      </c>
      <c r="H82" s="217"/>
      <c r="I82" s="218">
        <v>0</v>
      </c>
      <c r="J82" s="219"/>
      <c r="K82" s="220"/>
      <c r="L82" s="231">
        <v>0</v>
      </c>
      <c r="M82" s="231"/>
      <c r="N82" s="231"/>
    </row>
    <row r="83" spans="1:15" s="8" customFormat="1">
      <c r="B83" s="228"/>
      <c r="C83" s="229"/>
      <c r="D83" s="230"/>
      <c r="E83" s="117"/>
      <c r="F83" s="118"/>
      <c r="G83" s="216">
        <v>0</v>
      </c>
      <c r="H83" s="217"/>
      <c r="I83" s="218">
        <v>0</v>
      </c>
      <c r="J83" s="219"/>
      <c r="K83" s="220"/>
      <c r="L83" s="231">
        <v>0</v>
      </c>
      <c r="M83" s="231"/>
      <c r="N83" s="231"/>
    </row>
    <row r="84" spans="1:15" s="8" customFormat="1">
      <c r="B84" s="228"/>
      <c r="C84" s="229"/>
      <c r="D84" s="230"/>
      <c r="E84" s="117"/>
      <c r="F84" s="118"/>
      <c r="G84" s="216">
        <v>0</v>
      </c>
      <c r="H84" s="217"/>
      <c r="I84" s="218">
        <v>0</v>
      </c>
      <c r="J84" s="219"/>
      <c r="K84" s="220"/>
      <c r="L84" s="231">
        <v>0</v>
      </c>
      <c r="M84" s="231"/>
      <c r="N84" s="231"/>
    </row>
    <row r="85" spans="1:15" s="8" customFormat="1">
      <c r="B85" s="228"/>
      <c r="C85" s="229"/>
      <c r="D85" s="230"/>
      <c r="E85" s="117"/>
      <c r="F85" s="118"/>
      <c r="G85" s="216">
        <v>0</v>
      </c>
      <c r="H85" s="217"/>
      <c r="I85" s="218">
        <v>0</v>
      </c>
      <c r="J85" s="219"/>
      <c r="K85" s="220"/>
      <c r="L85" s="231">
        <v>0</v>
      </c>
      <c r="M85" s="231"/>
      <c r="N85" s="231"/>
    </row>
    <row r="86" spans="1:15" s="8" customFormat="1">
      <c r="B86" s="228"/>
      <c r="C86" s="229"/>
      <c r="D86" s="230"/>
      <c r="E86" s="117"/>
      <c r="F86" s="118"/>
      <c r="G86" s="216">
        <v>0</v>
      </c>
      <c r="H86" s="217"/>
      <c r="I86" s="218">
        <v>0</v>
      </c>
      <c r="J86" s="219"/>
      <c r="K86" s="220"/>
      <c r="L86" s="231">
        <v>0</v>
      </c>
      <c r="M86" s="231"/>
      <c r="N86" s="231"/>
    </row>
    <row r="87" spans="1:15" s="8" customFormat="1">
      <c r="B87" s="228"/>
      <c r="C87" s="229"/>
      <c r="D87" s="230"/>
      <c r="E87" s="117"/>
      <c r="F87" s="118"/>
      <c r="G87" s="216">
        <v>0</v>
      </c>
      <c r="H87" s="217"/>
      <c r="I87" s="218">
        <v>0</v>
      </c>
      <c r="J87" s="219"/>
      <c r="K87" s="220"/>
      <c r="L87" s="231">
        <v>0</v>
      </c>
      <c r="M87" s="231"/>
      <c r="N87" s="231"/>
    </row>
    <row r="88" spans="1:15" s="8" customFormat="1">
      <c r="B88" s="228"/>
      <c r="C88" s="229"/>
      <c r="D88" s="230"/>
      <c r="E88" s="117"/>
      <c r="F88" s="118"/>
      <c r="G88" s="216">
        <v>0</v>
      </c>
      <c r="H88" s="217"/>
      <c r="I88" s="218">
        <v>0</v>
      </c>
      <c r="J88" s="219"/>
      <c r="K88" s="220"/>
      <c r="L88" s="231">
        <v>0</v>
      </c>
      <c r="M88" s="231"/>
      <c r="N88" s="231"/>
    </row>
    <row r="89" spans="1:15" s="8" customFormat="1">
      <c r="B89" s="228"/>
      <c r="C89" s="229"/>
      <c r="D89" s="230"/>
      <c r="E89" s="117"/>
      <c r="F89" s="118"/>
      <c r="G89" s="216">
        <v>0</v>
      </c>
      <c r="H89" s="217"/>
      <c r="I89" s="218">
        <v>0</v>
      </c>
      <c r="J89" s="219"/>
      <c r="K89" s="220"/>
      <c r="L89" s="231">
        <v>0</v>
      </c>
      <c r="M89" s="231"/>
      <c r="N89" s="231"/>
    </row>
    <row r="90" spans="1:15" s="8" customFormat="1">
      <c r="B90" s="228"/>
      <c r="C90" s="229"/>
      <c r="D90" s="230"/>
      <c r="E90" s="117"/>
      <c r="F90" s="118"/>
      <c r="G90" s="216">
        <v>0</v>
      </c>
      <c r="H90" s="217"/>
      <c r="I90" s="218">
        <v>0</v>
      </c>
      <c r="J90" s="219"/>
      <c r="K90" s="220"/>
      <c r="L90" s="231">
        <v>0</v>
      </c>
      <c r="M90" s="231"/>
      <c r="N90" s="231"/>
    </row>
    <row r="91" spans="1:15" s="8" customFormat="1">
      <c r="B91" s="228"/>
      <c r="C91" s="229"/>
      <c r="D91" s="230"/>
      <c r="E91" s="117"/>
      <c r="F91" s="118"/>
      <c r="G91" s="216">
        <v>0</v>
      </c>
      <c r="H91" s="217"/>
      <c r="I91" s="218">
        <v>0</v>
      </c>
      <c r="J91" s="219"/>
      <c r="K91" s="220"/>
      <c r="L91" s="231">
        <v>0</v>
      </c>
      <c r="M91" s="231"/>
      <c r="N91" s="231"/>
    </row>
    <row r="92" spans="1:15" s="8" customFormat="1">
      <c r="B92" s="228"/>
      <c r="C92" s="229"/>
      <c r="D92" s="230"/>
      <c r="E92" s="117"/>
      <c r="F92" s="118"/>
      <c r="G92" s="216">
        <v>0</v>
      </c>
      <c r="H92" s="217"/>
      <c r="I92" s="218">
        <v>0</v>
      </c>
      <c r="J92" s="219"/>
      <c r="K92" s="220"/>
      <c r="L92" s="231">
        <v>0</v>
      </c>
      <c r="M92" s="231"/>
      <c r="N92" s="231"/>
    </row>
    <row r="93" spans="1:15" s="8" customFormat="1" ht="15" customHeight="1">
      <c r="B93" s="228"/>
      <c r="C93" s="229"/>
      <c r="D93" s="230"/>
      <c r="E93" s="117"/>
      <c r="F93" s="118"/>
      <c r="G93" s="216">
        <v>0</v>
      </c>
      <c r="H93" s="217"/>
      <c r="I93" s="218">
        <v>0</v>
      </c>
      <c r="J93" s="219"/>
      <c r="K93" s="220"/>
      <c r="L93" s="231">
        <v>0</v>
      </c>
      <c r="M93" s="231"/>
      <c r="N93" s="231"/>
    </row>
    <row r="94" spans="1:15" s="8" customFormat="1" ht="15" customHeight="1">
      <c r="B94" s="228"/>
      <c r="C94" s="229"/>
      <c r="D94" s="230"/>
      <c r="E94" s="117"/>
      <c r="F94" s="118"/>
      <c r="G94" s="216">
        <v>0</v>
      </c>
      <c r="H94" s="217"/>
      <c r="I94" s="218">
        <v>0</v>
      </c>
      <c r="J94" s="219"/>
      <c r="K94" s="220"/>
      <c r="L94" s="231">
        <v>0</v>
      </c>
      <c r="M94" s="231"/>
      <c r="N94" s="231"/>
    </row>
    <row r="95" spans="1:15" s="8" customFormat="1" ht="15" customHeight="1">
      <c r="B95" s="228"/>
      <c r="C95" s="229"/>
      <c r="D95" s="230"/>
      <c r="E95" s="117"/>
      <c r="F95" s="118"/>
      <c r="G95" s="216">
        <v>0</v>
      </c>
      <c r="H95" s="217"/>
      <c r="I95" s="218">
        <v>0</v>
      </c>
      <c r="J95" s="219"/>
      <c r="K95" s="220"/>
      <c r="L95" s="231">
        <v>0</v>
      </c>
      <c r="M95" s="231"/>
      <c r="N95" s="231"/>
    </row>
    <row r="96" spans="1:15" s="8" customFormat="1" ht="15" customHeight="1">
      <c r="B96" s="228"/>
      <c r="C96" s="229"/>
      <c r="D96" s="230"/>
      <c r="E96" s="117"/>
      <c r="F96" s="118"/>
      <c r="G96" s="216">
        <v>0</v>
      </c>
      <c r="H96" s="217"/>
      <c r="I96" s="218">
        <v>0</v>
      </c>
      <c r="J96" s="219"/>
      <c r="K96" s="220"/>
      <c r="L96" s="231">
        <v>0</v>
      </c>
      <c r="M96" s="231"/>
      <c r="N96" s="231"/>
    </row>
    <row r="97" spans="1:15" s="8" customFormat="1" ht="15" customHeight="1">
      <c r="B97" s="228"/>
      <c r="C97" s="229"/>
      <c r="D97" s="230"/>
      <c r="E97" s="117"/>
      <c r="F97" s="118"/>
      <c r="G97" s="216">
        <v>0</v>
      </c>
      <c r="H97" s="217"/>
      <c r="I97" s="218">
        <v>0</v>
      </c>
      <c r="J97" s="219"/>
      <c r="K97" s="220"/>
      <c r="L97" s="231">
        <v>0</v>
      </c>
      <c r="M97" s="231"/>
      <c r="N97" s="231"/>
    </row>
    <row r="98" spans="1:15" s="8" customFormat="1" ht="15" customHeight="1">
      <c r="B98" s="228"/>
      <c r="C98" s="229"/>
      <c r="D98" s="230"/>
      <c r="E98" s="117"/>
      <c r="F98" s="118"/>
      <c r="G98" s="216">
        <v>0</v>
      </c>
      <c r="H98" s="217"/>
      <c r="I98" s="224">
        <v>0</v>
      </c>
      <c r="J98" s="225"/>
      <c r="K98" s="226"/>
      <c r="L98" s="231">
        <v>0</v>
      </c>
      <c r="M98" s="231"/>
      <c r="N98" s="231"/>
    </row>
    <row r="99" spans="1:15" s="8" customFormat="1" ht="15" customHeight="1">
      <c r="B99" s="228"/>
      <c r="C99" s="229"/>
      <c r="D99" s="230"/>
      <c r="E99" s="117"/>
      <c r="F99" s="118"/>
      <c r="G99" s="216">
        <v>0</v>
      </c>
      <c r="H99" s="217"/>
      <c r="I99" s="224">
        <v>0</v>
      </c>
      <c r="J99" s="225"/>
      <c r="K99" s="226"/>
      <c r="L99" s="231">
        <v>0</v>
      </c>
      <c r="M99" s="231"/>
      <c r="N99" s="231"/>
    </row>
    <row r="100" spans="1:15" s="8" customFormat="1">
      <c r="B100" s="240" t="s">
        <v>26</v>
      </c>
      <c r="C100" s="241"/>
      <c r="D100" s="241"/>
      <c r="E100" s="241"/>
      <c r="F100" s="242"/>
      <c r="G100" s="221">
        <f>SUM(G82:H99)</f>
        <v>0</v>
      </c>
      <c r="H100" s="222"/>
      <c r="I100" s="221">
        <f>SUM(I82:K99)</f>
        <v>0</v>
      </c>
      <c r="J100" s="222"/>
      <c r="K100" s="223"/>
      <c r="L100" s="270">
        <f>SUM(L82:N99)</f>
        <v>0</v>
      </c>
      <c r="M100" s="270"/>
      <c r="N100" s="270"/>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240" t="s">
        <v>39</v>
      </c>
      <c r="C110" s="241"/>
      <c r="D110" s="241"/>
      <c r="E110" s="241"/>
      <c r="F110" s="241"/>
      <c r="G110" s="241"/>
      <c r="H110" s="241"/>
      <c r="I110" s="241"/>
      <c r="J110" s="241"/>
      <c r="K110" s="241"/>
      <c r="L110" s="241"/>
      <c r="M110" s="241"/>
      <c r="N110" s="242"/>
      <c r="O110" s="9"/>
    </row>
    <row r="111" spans="1:15">
      <c r="A111" s="8"/>
      <c r="B111" s="15" t="s">
        <v>32</v>
      </c>
      <c r="C111" s="8"/>
      <c r="D111" s="8"/>
      <c r="E111" s="8"/>
      <c r="F111" s="11"/>
      <c r="G111" s="1"/>
      <c r="H111" s="1"/>
      <c r="I111" s="1"/>
      <c r="J111" s="1"/>
      <c r="K111" s="1"/>
      <c r="L111" s="244">
        <f>SUM(L112:N113)</f>
        <v>22400000</v>
      </c>
      <c r="M111" s="244"/>
      <c r="N111" s="244"/>
      <c r="O111" s="1"/>
    </row>
    <row r="112" spans="1:15">
      <c r="A112" s="8"/>
      <c r="B112" s="232" t="s">
        <v>92</v>
      </c>
      <c r="C112" s="232"/>
      <c r="D112" s="232"/>
      <c r="E112" s="232"/>
      <c r="F112" s="232"/>
      <c r="G112" s="232"/>
      <c r="H112" s="232"/>
      <c r="I112" s="232"/>
      <c r="J112" s="232"/>
      <c r="K112" s="232"/>
      <c r="L112" s="227">
        <v>22400000</v>
      </c>
      <c r="M112" s="227"/>
      <c r="N112" s="227"/>
      <c r="O112" s="1"/>
    </row>
    <row r="113" spans="1:15">
      <c r="A113" s="8"/>
      <c r="B113" s="232"/>
      <c r="C113" s="232"/>
      <c r="D113" s="232"/>
      <c r="E113" s="232"/>
      <c r="F113" s="232"/>
      <c r="G113" s="232"/>
      <c r="H113" s="232"/>
      <c r="I113" s="232"/>
      <c r="J113" s="232"/>
      <c r="K113" s="232"/>
      <c r="L113" s="227">
        <v>0</v>
      </c>
      <c r="M113" s="227"/>
      <c r="N113" s="227"/>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239">
        <v>35</v>
      </c>
      <c r="M115" s="239"/>
      <c r="N115" s="77" t="s">
        <v>1</v>
      </c>
      <c r="O115" s="8"/>
    </row>
    <row r="116" spans="1:15">
      <c r="A116" s="8"/>
      <c r="B116" s="106" t="s">
        <v>33</v>
      </c>
      <c r="C116" s="107"/>
      <c r="D116" s="8"/>
      <c r="E116" s="8"/>
      <c r="F116" s="8"/>
      <c r="G116" s="8"/>
      <c r="H116" s="8"/>
      <c r="I116" s="8"/>
      <c r="J116" s="8"/>
      <c r="K116" s="8"/>
      <c r="L116" s="234">
        <f>L111*L115/100</f>
        <v>7840000</v>
      </c>
      <c r="M116" s="234"/>
      <c r="N116" s="234"/>
      <c r="O116" s="8"/>
    </row>
    <row r="117" spans="1:15">
      <c r="A117" s="8"/>
      <c r="B117" s="65" t="s">
        <v>59</v>
      </c>
      <c r="C117" s="8"/>
      <c r="D117" s="8"/>
      <c r="E117" s="8"/>
      <c r="F117" s="8"/>
      <c r="G117" s="8"/>
      <c r="H117" s="8"/>
      <c r="I117" s="8"/>
      <c r="J117" s="8"/>
      <c r="K117" s="8"/>
      <c r="L117" s="61"/>
      <c r="M117" s="61"/>
      <c r="N117" s="61"/>
      <c r="O117" s="8"/>
    </row>
    <row r="118" spans="1:15">
      <c r="A118" s="8"/>
      <c r="B118" s="232"/>
      <c r="C118" s="232"/>
      <c r="D118" s="232"/>
      <c r="E118" s="232"/>
      <c r="F118" s="232"/>
      <c r="G118" s="232"/>
      <c r="H118" s="232"/>
      <c r="I118" s="232"/>
      <c r="J118" s="232"/>
      <c r="K118" s="232"/>
      <c r="L118" s="227">
        <v>0</v>
      </c>
      <c r="M118" s="227"/>
      <c r="N118" s="227"/>
      <c r="O118" s="8"/>
    </row>
    <row r="119" spans="1:15">
      <c r="A119" s="8"/>
      <c r="B119" s="232"/>
      <c r="C119" s="232"/>
      <c r="D119" s="232"/>
      <c r="E119" s="232"/>
      <c r="F119" s="232"/>
      <c r="G119" s="232"/>
      <c r="H119" s="232"/>
      <c r="I119" s="232"/>
      <c r="J119" s="232"/>
      <c r="K119" s="232"/>
      <c r="L119" s="227">
        <v>0</v>
      </c>
      <c r="M119" s="227"/>
      <c r="N119" s="227"/>
      <c r="O119" s="8"/>
    </row>
    <row r="120" spans="1:15" hidden="1">
      <c r="A120" s="8"/>
      <c r="B120" s="57"/>
      <c r="C120" s="8"/>
      <c r="D120" s="8"/>
      <c r="E120" s="8"/>
      <c r="F120" s="11"/>
      <c r="G120" s="1"/>
      <c r="H120" s="1"/>
      <c r="I120" s="1"/>
      <c r="J120" s="8"/>
      <c r="K120" s="8"/>
      <c r="L120" s="227">
        <v>0</v>
      </c>
      <c r="M120" s="227"/>
      <c r="N120" s="227"/>
      <c r="O120" s="8"/>
    </row>
    <row r="121" spans="1:15" hidden="1">
      <c r="A121" s="8"/>
      <c r="B121" s="57"/>
      <c r="C121" s="8"/>
      <c r="D121" s="8"/>
      <c r="E121" s="8"/>
      <c r="F121" s="11"/>
      <c r="G121" s="1"/>
      <c r="H121" s="1"/>
      <c r="I121" s="1"/>
      <c r="J121" s="1"/>
      <c r="K121" s="1"/>
      <c r="L121" s="227">
        <v>0</v>
      </c>
      <c r="M121" s="227"/>
      <c r="N121" s="227"/>
      <c r="O121" s="8"/>
    </row>
    <row r="122" spans="1:15" hidden="1">
      <c r="A122" s="8"/>
      <c r="B122" s="57"/>
      <c r="C122" s="8"/>
      <c r="D122" s="8"/>
      <c r="E122" s="8"/>
      <c r="F122" s="8"/>
      <c r="G122" s="8"/>
      <c r="H122" s="8"/>
      <c r="I122" s="8"/>
      <c r="J122" s="8"/>
      <c r="K122" s="8"/>
      <c r="L122" s="227">
        <v>0</v>
      </c>
      <c r="M122" s="227"/>
      <c r="N122" s="227"/>
      <c r="O122" s="8"/>
    </row>
    <row r="123" spans="1:15" s="36" customFormat="1" ht="15" customHeight="1">
      <c r="A123" s="9"/>
      <c r="B123" s="106" t="s">
        <v>34</v>
      </c>
      <c r="C123" s="107"/>
      <c r="D123" s="8"/>
      <c r="E123" s="8"/>
      <c r="F123" s="8"/>
      <c r="G123" s="8"/>
      <c r="H123" s="8"/>
      <c r="I123" s="8"/>
      <c r="J123" s="8"/>
      <c r="K123" s="8"/>
      <c r="L123" s="234">
        <f>SUM(L118:N122)</f>
        <v>0</v>
      </c>
      <c r="M123" s="234"/>
      <c r="N123" s="234"/>
      <c r="O123" s="9"/>
    </row>
    <row r="124" spans="1:15" s="36" customFormat="1" ht="15" customHeight="1" thickBot="1">
      <c r="A124" s="9"/>
      <c r="B124" s="89" t="s">
        <v>35</v>
      </c>
      <c r="C124" s="90"/>
      <c r="D124" s="90"/>
      <c r="E124" s="90"/>
      <c r="F124" s="90"/>
      <c r="G124" s="90"/>
      <c r="H124" s="90"/>
      <c r="I124" s="90"/>
      <c r="J124" s="90"/>
      <c r="K124" s="90"/>
      <c r="L124" s="235">
        <f>L123+L116</f>
        <v>7840000</v>
      </c>
      <c r="M124" s="235"/>
      <c r="N124" s="236"/>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237">
        <v>4000000</v>
      </c>
      <c r="M126" s="237"/>
      <c r="N126" s="238"/>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27">
        <v>1500000</v>
      </c>
      <c r="M129" s="227"/>
      <c r="N129" s="227"/>
      <c r="O129" s="8"/>
    </row>
    <row r="130" spans="1:19">
      <c r="A130" s="8"/>
      <c r="B130" s="8" t="s">
        <v>44</v>
      </c>
      <c r="C130" s="13"/>
      <c r="D130" s="13"/>
      <c r="E130" s="13"/>
      <c r="F130" s="8"/>
      <c r="G130" s="8"/>
      <c r="H130" s="8"/>
      <c r="I130" s="8"/>
      <c r="J130" s="8"/>
      <c r="K130" s="8"/>
      <c r="L130" s="227">
        <v>0</v>
      </c>
      <c r="M130" s="227"/>
      <c r="N130" s="227"/>
      <c r="O130" s="8"/>
    </row>
    <row r="131" spans="1:19" ht="15.75">
      <c r="A131" s="8"/>
      <c r="B131" s="50" t="s">
        <v>10</v>
      </c>
      <c r="C131" s="13"/>
      <c r="D131" s="13"/>
      <c r="E131" s="13"/>
      <c r="F131" s="11" t="s">
        <v>4</v>
      </c>
      <c r="G131" s="8"/>
      <c r="H131" s="8"/>
      <c r="I131" s="8"/>
      <c r="J131" s="8"/>
      <c r="K131" s="8"/>
      <c r="L131" s="233">
        <f>L111-L116</f>
        <v>14560000</v>
      </c>
      <c r="M131" s="233"/>
      <c r="N131" s="233"/>
      <c r="O131" s="8"/>
    </row>
    <row r="132" spans="1:19" hidden="1">
      <c r="A132" s="8"/>
      <c r="B132" s="9" t="s">
        <v>6</v>
      </c>
      <c r="C132" s="13"/>
      <c r="D132" s="13"/>
      <c r="E132" s="13"/>
      <c r="F132" s="8"/>
      <c r="G132" s="8"/>
      <c r="H132" s="8"/>
      <c r="I132" s="8"/>
      <c r="J132" s="8"/>
      <c r="K132" s="8"/>
      <c r="L132" s="227">
        <v>3500000</v>
      </c>
      <c r="M132" s="227"/>
      <c r="N132" s="227"/>
      <c r="O132" s="8"/>
    </row>
    <row r="133" spans="1:19" ht="15" customHeight="1">
      <c r="A133" s="8"/>
      <c r="B133" s="14"/>
      <c r="C133" s="14"/>
      <c r="D133" s="14"/>
      <c r="E133" s="14"/>
      <c r="F133" s="9"/>
      <c r="G133" s="46"/>
      <c r="H133" s="37"/>
      <c r="I133" s="37"/>
      <c r="J133" s="37"/>
      <c r="K133" s="47" t="s">
        <v>48</v>
      </c>
      <c r="L133" s="333">
        <f>L129+L130</f>
        <v>1500000</v>
      </c>
      <c r="M133" s="333"/>
      <c r="N133" s="334"/>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333">
        <f>L132+L133</f>
        <v>5000000</v>
      </c>
      <c r="M135" s="333"/>
      <c r="N135" s="334"/>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322">
        <f>L124</f>
        <v>7840000</v>
      </c>
      <c r="M138" s="322"/>
      <c r="N138" s="323"/>
      <c r="O138" s="8"/>
    </row>
    <row r="139" spans="1:19">
      <c r="A139" s="8"/>
      <c r="B139" s="93" t="s">
        <v>50</v>
      </c>
      <c r="C139" s="94"/>
      <c r="D139" s="94"/>
      <c r="E139" s="94"/>
      <c r="F139" s="94"/>
      <c r="G139" s="94"/>
      <c r="H139" s="94"/>
      <c r="I139" s="94"/>
      <c r="J139" s="94"/>
      <c r="K139" s="94"/>
      <c r="L139" s="222">
        <f>L138-L133</f>
        <v>6340000</v>
      </c>
      <c r="M139" s="222"/>
      <c r="N139" s="223"/>
      <c r="O139" s="8"/>
    </row>
    <row r="140" spans="1:19" hidden="1">
      <c r="A140" s="8"/>
      <c r="B140" s="49" t="s">
        <v>51</v>
      </c>
      <c r="C140" s="38"/>
      <c r="D140" s="38"/>
      <c r="E140" s="38"/>
      <c r="F140" s="38"/>
      <c r="G140" s="38"/>
      <c r="H140" s="38"/>
      <c r="I140" s="38"/>
      <c r="J140" s="38"/>
      <c r="K140" s="38"/>
      <c r="L140" s="347">
        <f>L139/2</f>
        <v>3170000</v>
      </c>
      <c r="M140" s="347"/>
      <c r="N140" s="348"/>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76" t="s">
        <v>40</v>
      </c>
      <c r="C143" s="277"/>
      <c r="D143" s="277"/>
      <c r="E143" s="277"/>
      <c r="F143" s="277"/>
      <c r="G143" s="277"/>
      <c r="H143" s="277"/>
      <c r="I143" s="277"/>
      <c r="J143" s="277"/>
      <c r="K143" s="277"/>
      <c r="L143" s="277"/>
      <c r="M143" s="277"/>
      <c r="N143" s="278"/>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338">
        <f>L139-L126</f>
        <v>2340000</v>
      </c>
      <c r="D145" s="339"/>
      <c r="E145" s="339"/>
      <c r="F145" s="339"/>
      <c r="G145" s="342" t="s">
        <v>12</v>
      </c>
      <c r="H145" s="342">
        <v>1</v>
      </c>
      <c r="I145" s="127"/>
      <c r="J145" s="328">
        <f>C145/C146*H145</f>
        <v>0.72024623803009569</v>
      </c>
      <c r="K145" s="349" t="s">
        <v>12</v>
      </c>
      <c r="L145" s="1"/>
      <c r="M145" s="1"/>
      <c r="N145" s="68"/>
      <c r="O145" s="8"/>
    </row>
    <row r="146" spans="1:16" ht="15" customHeight="1" thickBot="1">
      <c r="A146" s="8"/>
      <c r="B146" s="53"/>
      <c r="C146" s="340">
        <f>L100+L167</f>
        <v>3248888.888888889</v>
      </c>
      <c r="D146" s="341"/>
      <c r="E146" s="341"/>
      <c r="F146" s="341"/>
      <c r="G146" s="342"/>
      <c r="H146" s="342"/>
      <c r="I146" s="127"/>
      <c r="J146" s="329"/>
      <c r="K146" s="350"/>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346">
        <f>C145-C146</f>
        <v>-908888.88888888899</v>
      </c>
      <c r="M149" s="346"/>
      <c r="N149" s="346"/>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320">
        <v>40000000</v>
      </c>
      <c r="G160" s="320"/>
      <c r="H160" s="320"/>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330" t="s">
        <v>54</v>
      </c>
      <c r="L164" s="331"/>
      <c r="M164" s="331"/>
      <c r="N164" s="332"/>
      <c r="O164" s="8"/>
    </row>
    <row r="165" spans="1:19" ht="15.75">
      <c r="A165" s="8"/>
      <c r="B165" s="16" t="s">
        <v>24</v>
      </c>
      <c r="C165" s="1"/>
      <c r="D165" s="1"/>
      <c r="E165" s="343">
        <v>86000000</v>
      </c>
      <c r="F165" s="344"/>
      <c r="G165" s="344"/>
      <c r="H165" s="345"/>
      <c r="I165" s="129"/>
      <c r="J165" s="15"/>
      <c r="K165" s="71">
        <v>0</v>
      </c>
      <c r="L165" s="321" t="e">
        <f>(((((G166*(G167/12))*E165)/100)+E165)/G167)</f>
        <v>#DIV/0!</v>
      </c>
      <c r="M165" s="321"/>
      <c r="N165" s="321"/>
      <c r="O165" s="8"/>
    </row>
    <row r="166" spans="1:19" ht="18.75">
      <c r="A166" s="8"/>
      <c r="B166" s="16" t="s">
        <v>0</v>
      </c>
      <c r="C166" s="23"/>
      <c r="D166" s="23"/>
      <c r="E166" s="108">
        <v>12</v>
      </c>
      <c r="F166" s="40">
        <v>0</v>
      </c>
      <c r="G166" s="40">
        <v>0</v>
      </c>
      <c r="H166" s="20" t="s">
        <v>1</v>
      </c>
      <c r="I166" s="20"/>
      <c r="J166" s="20"/>
      <c r="K166" s="92">
        <f>F167</f>
        <v>0</v>
      </c>
      <c r="L166" s="321" t="e">
        <f>(((((F166*(F167/12))*E165)/100)+E165)/F167)</f>
        <v>#DIV/0!</v>
      </c>
      <c r="M166" s="321"/>
      <c r="N166" s="321"/>
      <c r="O166" s="8"/>
    </row>
    <row r="167" spans="1:19" ht="18.75">
      <c r="A167" s="8"/>
      <c r="B167" s="16" t="s">
        <v>11</v>
      </c>
      <c r="C167" s="23"/>
      <c r="D167" s="23"/>
      <c r="E167" s="84">
        <v>36</v>
      </c>
      <c r="F167" s="21">
        <v>0</v>
      </c>
      <c r="G167" s="21">
        <v>0</v>
      </c>
      <c r="H167" s="15" t="s">
        <v>60</v>
      </c>
      <c r="I167" s="15"/>
      <c r="J167" s="15"/>
      <c r="K167" s="110">
        <f>E167</f>
        <v>36</v>
      </c>
      <c r="L167" s="327">
        <f>(((((E166*(E167/12))*E165)/100)+E165)/E167)</f>
        <v>3248888.888888889</v>
      </c>
      <c r="M167" s="327"/>
      <c r="N167" s="327"/>
      <c r="O167" s="8"/>
    </row>
    <row r="168" spans="1:19">
      <c r="A168" s="8"/>
      <c r="B168" s="16"/>
      <c r="C168" s="67"/>
      <c r="D168" s="67"/>
      <c r="E168" s="21"/>
      <c r="F168" s="21"/>
      <c r="G168" s="21"/>
      <c r="H168" s="15"/>
      <c r="I168" s="15"/>
      <c r="J168" s="15"/>
      <c r="K168" s="70"/>
      <c r="L168" s="72"/>
      <c r="M168" s="72"/>
      <c r="N168" s="73"/>
      <c r="O168" s="8"/>
    </row>
    <row r="169" spans="1:19">
      <c r="A169" s="8"/>
      <c r="B169" s="335" t="s">
        <v>57</v>
      </c>
      <c r="C169" s="336"/>
      <c r="D169" s="336"/>
      <c r="E169" s="336"/>
      <c r="F169" s="336"/>
      <c r="G169" s="336"/>
      <c r="H169" s="336"/>
      <c r="I169" s="336"/>
      <c r="J169" s="336"/>
      <c r="K169" s="336"/>
      <c r="L169" s="336"/>
      <c r="M169" s="336"/>
      <c r="N169" s="337"/>
      <c r="O169" s="8"/>
    </row>
    <row r="170" spans="1:19" ht="15" customHeight="1">
      <c r="A170" s="8"/>
      <c r="B170" s="16" t="s">
        <v>58</v>
      </c>
      <c r="C170" s="23"/>
      <c r="D170" s="23"/>
      <c r="E170" s="227">
        <v>60000000</v>
      </c>
      <c r="F170" s="227"/>
      <c r="G170" s="227"/>
      <c r="H170" s="16"/>
      <c r="I170" s="16"/>
      <c r="J170" s="324" t="s">
        <v>61</v>
      </c>
      <c r="K170" s="325"/>
      <c r="L170" s="325"/>
      <c r="M170" s="325"/>
      <c r="N170" s="326"/>
      <c r="O170" s="8"/>
    </row>
    <row r="171" spans="1:19" ht="15" customHeight="1">
      <c r="A171" s="8"/>
      <c r="B171" s="16" t="s">
        <v>8</v>
      </c>
      <c r="C171" s="23"/>
      <c r="D171" s="23"/>
      <c r="E171" s="303">
        <v>75</v>
      </c>
      <c r="F171" s="303"/>
      <c r="G171" s="34" t="s">
        <v>1</v>
      </c>
      <c r="H171" s="45"/>
      <c r="I171" s="45"/>
      <c r="J171" s="314"/>
      <c r="K171" s="314"/>
      <c r="L171" s="314"/>
      <c r="M171" s="314"/>
      <c r="N171" s="314"/>
      <c r="O171" s="8"/>
      <c r="R171" s="102"/>
    </row>
    <row r="172" spans="1:19" ht="15" customHeight="1">
      <c r="A172" s="8"/>
      <c r="B172" s="16" t="s">
        <v>9</v>
      </c>
      <c r="C172" s="23"/>
      <c r="D172" s="23"/>
      <c r="E172" s="227">
        <f>E170*E171/100</f>
        <v>45000000</v>
      </c>
      <c r="F172" s="227"/>
      <c r="G172" s="227"/>
      <c r="H172" s="16"/>
      <c r="I172" s="16"/>
      <c r="J172" s="314"/>
      <c r="K172" s="314"/>
      <c r="L172" s="314"/>
      <c r="M172" s="314"/>
      <c r="N172" s="314"/>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304" t="s">
        <v>98</v>
      </c>
      <c r="C174" s="304"/>
      <c r="D174" s="304"/>
      <c r="E174" s="304"/>
      <c r="F174" s="304"/>
      <c r="G174" s="304"/>
      <c r="H174" s="304"/>
      <c r="I174" s="304"/>
      <c r="J174" s="304"/>
      <c r="K174" s="304"/>
      <c r="L174" s="304"/>
      <c r="M174" s="304"/>
      <c r="N174" s="304"/>
      <c r="O174" s="8"/>
    </row>
    <row r="175" spans="1:19" ht="15" customHeight="1" thickTop="1" thickBot="1">
      <c r="A175" s="8"/>
      <c r="B175" s="315" t="s">
        <v>93</v>
      </c>
      <c r="C175" s="315"/>
      <c r="D175" s="315"/>
      <c r="E175" s="315"/>
      <c r="F175" s="315"/>
      <c r="G175" s="315"/>
      <c r="H175" s="315"/>
      <c r="I175" s="315"/>
      <c r="J175" s="315"/>
      <c r="K175" s="315"/>
      <c r="L175" s="315"/>
      <c r="M175" s="315"/>
      <c r="N175" s="315"/>
      <c r="O175" s="8"/>
      <c r="S175" s="7" t="s">
        <v>96</v>
      </c>
    </row>
    <row r="176" spans="1:19" ht="15" customHeight="1" thickTop="1" thickBot="1">
      <c r="A176" s="8"/>
      <c r="B176" s="313" t="s">
        <v>95</v>
      </c>
      <c r="C176" s="313"/>
      <c r="D176" s="313"/>
      <c r="E176" s="313"/>
      <c r="F176" s="313"/>
      <c r="G176" s="313"/>
      <c r="H176" s="313"/>
      <c r="I176" s="313"/>
      <c r="J176" s="313"/>
      <c r="K176" s="313"/>
      <c r="L176" s="313"/>
      <c r="M176" s="313"/>
      <c r="N176" s="313"/>
      <c r="O176" s="8"/>
    </row>
    <row r="177" spans="1:16" ht="15" customHeight="1" thickTop="1" thickBot="1">
      <c r="A177" s="8"/>
      <c r="B177" s="313" t="s">
        <v>94</v>
      </c>
      <c r="C177" s="313"/>
      <c r="D177" s="313"/>
      <c r="E177" s="313"/>
      <c r="F177" s="313"/>
      <c r="G177" s="313"/>
      <c r="H177" s="313"/>
      <c r="I177" s="313"/>
      <c r="J177" s="313"/>
      <c r="K177" s="313"/>
      <c r="L177" s="313"/>
      <c r="M177" s="313"/>
      <c r="N177" s="313"/>
      <c r="O177" s="8"/>
    </row>
    <row r="178" spans="1:16" ht="16.5" thickTop="1">
      <c r="B178" s="312"/>
      <c r="C178" s="312"/>
      <c r="D178" s="312"/>
      <c r="E178" s="312"/>
      <c r="F178" s="312"/>
      <c r="G178" s="312"/>
      <c r="H178" s="312"/>
      <c r="I178" s="312"/>
      <c r="J178" s="312"/>
      <c r="K178" s="312"/>
      <c r="L178" s="312"/>
      <c r="M178" s="312"/>
      <c r="N178" s="312"/>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45" t="s">
        <v>42</v>
      </c>
      <c r="I186" s="246"/>
      <c r="J186" s="246"/>
      <c r="K186" s="246"/>
      <c r="L186" s="246"/>
      <c r="M186" s="246"/>
      <c r="N186" s="247"/>
      <c r="O186" s="105"/>
      <c r="P186" s="104"/>
    </row>
    <row r="187" spans="1:16">
      <c r="A187" s="8"/>
      <c r="B187" s="305" t="s">
        <v>71</v>
      </c>
      <c r="C187" s="306"/>
      <c r="D187" s="306"/>
      <c r="E187" s="306"/>
      <c r="F187" s="306"/>
      <c r="G187" s="307"/>
      <c r="H187" s="305" t="s">
        <v>67</v>
      </c>
      <c r="I187" s="306"/>
      <c r="J187" s="306"/>
      <c r="K187" s="306"/>
      <c r="L187" s="306"/>
      <c r="M187" s="306"/>
      <c r="N187" s="307"/>
      <c r="O187" s="104"/>
      <c r="P187" s="104"/>
    </row>
    <row r="188" spans="1:16" ht="15" hidden="1" customHeight="1">
      <c r="A188" s="8"/>
      <c r="B188" s="305" t="s">
        <v>53</v>
      </c>
      <c r="C188" s="306"/>
      <c r="D188" s="306"/>
      <c r="E188" s="306"/>
      <c r="F188" s="306"/>
      <c r="G188" s="307"/>
      <c r="H188" s="305" t="s">
        <v>67</v>
      </c>
      <c r="I188" s="306"/>
      <c r="J188" s="306"/>
      <c r="K188" s="306"/>
      <c r="L188" s="306"/>
      <c r="M188" s="306"/>
      <c r="N188" s="307"/>
      <c r="O188" s="104"/>
      <c r="P188" s="104"/>
    </row>
    <row r="189" spans="1:16">
      <c r="A189" s="8"/>
      <c r="B189" s="305" t="s">
        <v>72</v>
      </c>
      <c r="C189" s="306"/>
      <c r="D189" s="306"/>
      <c r="E189" s="306"/>
      <c r="F189" s="306"/>
      <c r="G189" s="307"/>
      <c r="H189" s="305" t="s">
        <v>84</v>
      </c>
      <c r="I189" s="306"/>
      <c r="J189" s="306"/>
      <c r="K189" s="306"/>
      <c r="L189" s="306"/>
      <c r="M189" s="306"/>
      <c r="N189" s="307"/>
      <c r="O189" s="104"/>
      <c r="P189" s="104"/>
    </row>
    <row r="190" spans="1:16">
      <c r="A190" s="8"/>
      <c r="B190" s="305"/>
      <c r="C190" s="306"/>
      <c r="D190" s="306"/>
      <c r="E190" s="306"/>
      <c r="F190" s="306"/>
      <c r="G190" s="307"/>
      <c r="H190" s="305" t="s">
        <v>70</v>
      </c>
      <c r="I190" s="306"/>
      <c r="J190" s="306"/>
      <c r="K190" s="306"/>
      <c r="L190" s="306"/>
      <c r="M190" s="306"/>
      <c r="N190" s="307"/>
      <c r="O190" s="104"/>
      <c r="P190" s="104"/>
    </row>
    <row r="191" spans="1:16" hidden="1">
      <c r="A191" s="8"/>
      <c r="B191" s="305" t="s">
        <v>53</v>
      </c>
      <c r="C191" s="306"/>
      <c r="D191" s="306"/>
      <c r="E191" s="306"/>
      <c r="F191" s="306"/>
      <c r="G191" s="307"/>
      <c r="H191" s="305" t="s">
        <v>67</v>
      </c>
      <c r="I191" s="306"/>
      <c r="J191" s="306"/>
      <c r="K191" s="306"/>
      <c r="L191" s="306"/>
      <c r="M191" s="306"/>
      <c r="N191" s="307"/>
      <c r="O191" s="104"/>
      <c r="P191" s="104"/>
    </row>
    <row r="192" spans="1:16">
      <c r="B192" s="308" t="s">
        <v>69</v>
      </c>
      <c r="C192" s="309"/>
      <c r="D192" s="309"/>
      <c r="E192" s="309"/>
      <c r="F192" s="309"/>
      <c r="G192" s="310"/>
      <c r="H192" s="308" t="s">
        <v>68</v>
      </c>
      <c r="I192" s="309"/>
      <c r="J192" s="309"/>
      <c r="K192" s="309"/>
      <c r="L192" s="309"/>
      <c r="M192" s="309"/>
      <c r="N192" s="310"/>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311" t="s">
        <v>73</v>
      </c>
      <c r="M208" s="311"/>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300" t="s">
        <v>30</v>
      </c>
      <c r="C210" s="301"/>
      <c r="D210" s="301"/>
      <c r="E210" s="301"/>
      <c r="F210" s="301"/>
      <c r="G210" s="301"/>
      <c r="H210" s="301"/>
      <c r="I210" s="301"/>
      <c r="J210" s="301"/>
      <c r="K210" s="301"/>
      <c r="L210" s="301"/>
      <c r="M210" s="301"/>
      <c r="N210" s="302"/>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H54:K54"/>
    <mergeCell ref="H55:K55"/>
    <mergeCell ref="B59:N59"/>
    <mergeCell ref="B60:G60"/>
    <mergeCell ref="H60:N60"/>
    <mergeCell ref="B61:D61"/>
    <mergeCell ref="E61:G61"/>
    <mergeCell ref="H61:K61"/>
    <mergeCell ref="L61:N61"/>
    <mergeCell ref="E54:G54"/>
    <mergeCell ref="E55:G55"/>
    <mergeCell ref="B56:D56"/>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I100:K100"/>
    <mergeCell ref="I92:K92"/>
    <mergeCell ref="I93:K93"/>
    <mergeCell ref="I94:K94"/>
    <mergeCell ref="I95:K95"/>
    <mergeCell ref="I96:K96"/>
    <mergeCell ref="I97:K97"/>
    <mergeCell ref="I98:K98"/>
    <mergeCell ref="G92:H92"/>
    <mergeCell ref="G93:H93"/>
    <mergeCell ref="I83:K83"/>
    <mergeCell ref="I84:K84"/>
    <mergeCell ref="I85:K85"/>
    <mergeCell ref="I86:K86"/>
    <mergeCell ref="I87:K87"/>
    <mergeCell ref="I88:K88"/>
    <mergeCell ref="I89:K89"/>
    <mergeCell ref="I90:K90"/>
    <mergeCell ref="I91:K91"/>
    <mergeCell ref="G83:H83"/>
    <mergeCell ref="G84:H84"/>
    <mergeCell ref="G85:H85"/>
    <mergeCell ref="G86:H86"/>
    <mergeCell ref="G87:H87"/>
    <mergeCell ref="G88:H88"/>
    <mergeCell ref="G89:H89"/>
    <mergeCell ref="G90:H90"/>
    <mergeCell ref="G91:H91"/>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86"/>
  <sheetViews>
    <sheetView tabSelected="1" topLeftCell="A28" zoomScale="115" zoomScaleNormal="115" workbookViewId="0">
      <selection activeCell="L174" sqref="L174"/>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5" t="s">
        <v>139</v>
      </c>
      <c r="B3" s="185"/>
      <c r="C3" s="185"/>
      <c r="D3" s="185"/>
      <c r="E3" s="185"/>
      <c r="F3" s="185"/>
      <c r="G3" s="185"/>
      <c r="H3" s="186"/>
      <c r="I3" s="186"/>
      <c r="J3" s="186"/>
    </row>
    <row r="4" spans="1:10" ht="9.9499999999999993" customHeight="1" thickBot="1"/>
    <row r="5" spans="1:10">
      <c r="A5" s="392" t="s">
        <v>99</v>
      </c>
      <c r="B5" s="393"/>
      <c r="C5" s="393"/>
      <c r="D5" s="393"/>
      <c r="E5" s="393"/>
      <c r="F5" s="393"/>
      <c r="G5" s="393"/>
      <c r="H5" s="393"/>
      <c r="I5" s="393"/>
      <c r="J5" s="394"/>
    </row>
    <row r="6" spans="1:10" ht="15" thickBot="1">
      <c r="A6" s="395"/>
      <c r="B6" s="396"/>
      <c r="C6" s="396"/>
      <c r="D6" s="396"/>
      <c r="E6" s="396"/>
      <c r="F6" s="396"/>
      <c r="G6" s="396"/>
      <c r="H6" s="396"/>
      <c r="I6" s="396"/>
      <c r="J6" s="397"/>
    </row>
    <row r="7" spans="1:10" ht="15.75">
      <c r="A7" s="140"/>
      <c r="B7" s="140"/>
      <c r="C7" s="140"/>
      <c r="D7" s="140"/>
      <c r="E7" s="140"/>
      <c r="F7" s="140"/>
      <c r="G7" s="140"/>
      <c r="H7" s="140"/>
      <c r="I7" s="140"/>
      <c r="J7" s="140"/>
    </row>
    <row r="8" spans="1:10">
      <c r="A8" s="141" t="s">
        <v>100</v>
      </c>
      <c r="C8" s="398" t="s">
        <v>162</v>
      </c>
      <c r="D8" s="398"/>
      <c r="E8" s="398"/>
      <c r="F8" s="398"/>
      <c r="G8" s="398"/>
      <c r="H8" s="398"/>
      <c r="I8" s="398"/>
      <c r="J8" s="398"/>
    </row>
    <row r="9" spans="1:10">
      <c r="A9" s="141" t="s">
        <v>101</v>
      </c>
      <c r="C9" s="359" t="s">
        <v>163</v>
      </c>
      <c r="D9" s="359"/>
      <c r="E9" s="359"/>
      <c r="F9" s="359"/>
      <c r="G9" s="359"/>
      <c r="H9" s="359"/>
      <c r="I9" s="359"/>
      <c r="J9" s="359"/>
    </row>
    <row r="10" spans="1:10">
      <c r="A10" s="141" t="s">
        <v>102</v>
      </c>
      <c r="C10" s="359" t="s">
        <v>164</v>
      </c>
      <c r="D10" s="359"/>
      <c r="E10" s="359"/>
      <c r="F10" s="359"/>
      <c r="G10" s="359"/>
      <c r="H10" s="359"/>
      <c r="I10" s="359"/>
      <c r="J10" s="359"/>
    </row>
    <row r="11" spans="1:10">
      <c r="A11" s="141" t="s">
        <v>103</v>
      </c>
      <c r="C11" s="359" t="s">
        <v>140</v>
      </c>
      <c r="D11" s="359"/>
      <c r="E11" s="359"/>
      <c r="F11" s="359"/>
      <c r="G11" s="359"/>
      <c r="H11" s="359"/>
      <c r="I11" s="359"/>
      <c r="J11" s="359"/>
    </row>
    <row r="12" spans="1:10">
      <c r="A12" s="141" t="s">
        <v>104</v>
      </c>
      <c r="C12" s="359" t="s">
        <v>181</v>
      </c>
      <c r="D12" s="359"/>
      <c r="E12" s="359"/>
      <c r="F12" s="359"/>
      <c r="G12" s="359"/>
      <c r="H12" s="359"/>
      <c r="I12" s="359"/>
      <c r="J12" s="359"/>
    </row>
    <row r="13" spans="1:10" ht="15" thickBot="1">
      <c r="A13" s="141" t="s">
        <v>126</v>
      </c>
      <c r="C13" s="403">
        <v>250000000</v>
      </c>
      <c r="D13" s="403"/>
      <c r="E13" s="156"/>
      <c r="F13" s="156"/>
      <c r="G13" s="156"/>
      <c r="H13" s="156"/>
      <c r="I13" s="156"/>
      <c r="J13" s="156"/>
    </row>
    <row r="14" spans="1:10">
      <c r="A14" s="141" t="s">
        <v>127</v>
      </c>
      <c r="C14" s="156" t="s">
        <v>175</v>
      </c>
      <c r="D14" s="156"/>
      <c r="E14" s="156"/>
      <c r="F14" s="156"/>
      <c r="G14" s="156"/>
      <c r="H14" s="156"/>
      <c r="I14" s="156"/>
      <c r="J14" s="156"/>
    </row>
    <row r="15" spans="1:10">
      <c r="A15" s="141" t="s">
        <v>128</v>
      </c>
      <c r="C15" s="156" t="s">
        <v>165</v>
      </c>
      <c r="D15" s="156"/>
      <c r="E15" s="156"/>
      <c r="F15" s="156"/>
      <c r="G15" s="156"/>
      <c r="H15" s="156"/>
      <c r="I15" s="156"/>
      <c r="J15" s="156"/>
    </row>
    <row r="16" spans="1:10">
      <c r="A16" s="141" t="s">
        <v>132</v>
      </c>
      <c r="C16" s="169" t="s">
        <v>166</v>
      </c>
      <c r="D16" s="169"/>
      <c r="E16" s="169"/>
      <c r="F16" s="169"/>
      <c r="G16" s="169"/>
      <c r="H16" s="169"/>
      <c r="I16" s="169"/>
      <c r="J16" s="169"/>
    </row>
    <row r="17" spans="1:12">
      <c r="A17" s="359" t="s">
        <v>138</v>
      </c>
      <c r="B17" s="359"/>
      <c r="C17" s="182" t="s">
        <v>159</v>
      </c>
      <c r="D17" s="182"/>
      <c r="E17" s="182"/>
      <c r="F17" s="182"/>
      <c r="G17" s="182"/>
      <c r="H17" s="182"/>
      <c r="I17" s="182"/>
      <c r="J17" s="182"/>
    </row>
    <row r="18" spans="1:12" ht="15" thickBot="1"/>
    <row r="19" spans="1:12">
      <c r="A19" s="392" t="s">
        <v>105</v>
      </c>
      <c r="B19" s="393"/>
      <c r="C19" s="393"/>
      <c r="D19" s="393"/>
      <c r="E19" s="393"/>
      <c r="F19" s="393"/>
      <c r="G19" s="393"/>
      <c r="H19" s="393"/>
      <c r="I19" s="393"/>
      <c r="J19" s="394"/>
    </row>
    <row r="20" spans="1:12" ht="15" thickBot="1">
      <c r="A20" s="395"/>
      <c r="B20" s="396"/>
      <c r="C20" s="396"/>
      <c r="D20" s="396"/>
      <c r="E20" s="396"/>
      <c r="F20" s="396"/>
      <c r="G20" s="396"/>
      <c r="H20" s="396"/>
      <c r="I20" s="396"/>
      <c r="J20" s="397"/>
    </row>
    <row r="26" spans="1:12">
      <c r="L26" s="141" t="s">
        <v>96</v>
      </c>
    </row>
    <row r="34" spans="15:15">
      <c r="O34" s="141" t="s">
        <v>96</v>
      </c>
    </row>
    <row r="51" spans="1:12" hidden="1"/>
    <row r="52" spans="1:12" hidden="1"/>
    <row r="53" spans="1:12" ht="20.100000000000001" customHeight="1" thickBot="1">
      <c r="A53" s="400" t="s">
        <v>178</v>
      </c>
      <c r="B53" s="401"/>
      <c r="C53" s="401"/>
      <c r="D53" s="401"/>
      <c r="E53" s="401"/>
      <c r="F53" s="401"/>
      <c r="G53" s="401"/>
      <c r="H53" s="401"/>
      <c r="I53" s="401"/>
      <c r="J53" s="402"/>
    </row>
    <row r="54" spans="1:12" ht="18" customHeight="1">
      <c r="A54" s="399" t="s">
        <v>106</v>
      </c>
      <c r="B54" s="399"/>
      <c r="C54" s="399"/>
      <c r="D54" s="399"/>
      <c r="E54" s="399"/>
      <c r="F54" s="399" t="s">
        <v>134</v>
      </c>
      <c r="G54" s="399"/>
      <c r="H54" s="399"/>
      <c r="I54" s="399"/>
      <c r="J54" s="399"/>
    </row>
    <row r="55" spans="1:12">
      <c r="A55" s="378" t="s">
        <v>160</v>
      </c>
      <c r="B55" s="379"/>
      <c r="C55" s="380">
        <v>3002042442</v>
      </c>
      <c r="D55" s="380"/>
      <c r="E55" s="380"/>
      <c r="F55" s="378" t="s">
        <v>160</v>
      </c>
      <c r="G55" s="379"/>
      <c r="H55" s="380">
        <v>3016648518</v>
      </c>
      <c r="I55" s="380"/>
      <c r="J55" s="380"/>
      <c r="L55" s="141" t="s">
        <v>148</v>
      </c>
    </row>
    <row r="56" spans="1:12">
      <c r="A56" s="378" t="s">
        <v>176</v>
      </c>
      <c r="B56" s="379"/>
      <c r="C56" s="380">
        <v>3354402152</v>
      </c>
      <c r="D56" s="380"/>
      <c r="E56" s="380"/>
      <c r="F56" s="378" t="s">
        <v>176</v>
      </c>
      <c r="G56" s="379"/>
      <c r="H56" s="380">
        <v>3333421711</v>
      </c>
      <c r="I56" s="380"/>
      <c r="J56" s="380"/>
    </row>
    <row r="57" spans="1:12">
      <c r="A57" s="378" t="s">
        <v>177</v>
      </c>
      <c r="B57" s="379"/>
      <c r="C57" s="380">
        <v>3016193755</v>
      </c>
      <c r="D57" s="380"/>
      <c r="E57" s="380"/>
      <c r="F57" s="378" t="s">
        <v>177</v>
      </c>
      <c r="G57" s="379"/>
      <c r="H57" s="380">
        <v>3012282497</v>
      </c>
      <c r="I57" s="380"/>
      <c r="J57" s="380"/>
    </row>
    <row r="58" spans="1:12">
      <c r="A58" s="381" t="s">
        <v>137</v>
      </c>
      <c r="B58" s="382"/>
      <c r="C58" s="405">
        <f>SUM(C55:E57)</f>
        <v>9372638349</v>
      </c>
      <c r="D58" s="405"/>
      <c r="E58" s="405"/>
      <c r="F58" s="381" t="s">
        <v>137</v>
      </c>
      <c r="G58" s="382"/>
      <c r="H58" s="405">
        <f>SUM(H55:J57)</f>
        <v>9362352726</v>
      </c>
      <c r="I58" s="405"/>
      <c r="J58" s="405"/>
    </row>
    <row r="59" spans="1:12">
      <c r="A59" s="388" t="s">
        <v>107</v>
      </c>
      <c r="B59" s="388"/>
      <c r="C59" s="387">
        <f>C58/3</f>
        <v>3124212783</v>
      </c>
      <c r="D59" s="387"/>
      <c r="E59" s="387"/>
      <c r="F59" s="388" t="s">
        <v>107</v>
      </c>
      <c r="G59" s="388"/>
      <c r="H59" s="387">
        <f>H58/3</f>
        <v>3120784242</v>
      </c>
      <c r="I59" s="387"/>
      <c r="J59" s="387"/>
    </row>
    <row r="60" spans="1:12" ht="9.9499999999999993" customHeight="1"/>
    <row r="61" spans="1:12" ht="20.100000000000001" customHeight="1" thickBot="1">
      <c r="A61" s="384"/>
      <c r="B61" s="385"/>
      <c r="C61" s="385"/>
      <c r="D61" s="385"/>
      <c r="E61" s="385"/>
      <c r="F61" s="385"/>
      <c r="G61" s="385"/>
      <c r="H61" s="385"/>
      <c r="I61" s="385"/>
      <c r="J61" s="386"/>
    </row>
    <row r="62" spans="1:12">
      <c r="A62" s="365" t="s">
        <v>106</v>
      </c>
      <c r="B62" s="365"/>
      <c r="C62" s="365"/>
      <c r="D62" s="365"/>
      <c r="E62" s="365"/>
      <c r="F62" s="365" t="s">
        <v>134</v>
      </c>
      <c r="G62" s="365"/>
      <c r="H62" s="365"/>
      <c r="I62" s="365"/>
      <c r="J62" s="365"/>
    </row>
    <row r="63" spans="1:12" ht="15.95" customHeight="1">
      <c r="A63" s="378"/>
      <c r="B63" s="379"/>
      <c r="C63" s="380">
        <v>0</v>
      </c>
      <c r="D63" s="380"/>
      <c r="E63" s="380"/>
      <c r="F63" s="389" t="s">
        <v>145</v>
      </c>
      <c r="G63" s="390"/>
      <c r="H63" s="380">
        <v>0</v>
      </c>
      <c r="I63" s="380"/>
      <c r="J63" s="380"/>
    </row>
    <row r="64" spans="1:12" ht="15.95" customHeight="1">
      <c r="A64" s="378"/>
      <c r="B64" s="379"/>
      <c r="C64" s="380">
        <v>0</v>
      </c>
      <c r="D64" s="380"/>
      <c r="E64" s="380"/>
      <c r="F64" s="378" t="s">
        <v>146</v>
      </c>
      <c r="G64" s="379"/>
      <c r="H64" s="380">
        <v>0</v>
      </c>
      <c r="I64" s="380"/>
      <c r="J64" s="380"/>
    </row>
    <row r="65" spans="1:12" ht="15.95" customHeight="1">
      <c r="A65" s="378"/>
      <c r="B65" s="379"/>
      <c r="C65" s="380">
        <v>0</v>
      </c>
      <c r="D65" s="380"/>
      <c r="E65" s="380"/>
      <c r="F65" s="378" t="s">
        <v>147</v>
      </c>
      <c r="G65" s="379"/>
      <c r="H65" s="380">
        <v>0</v>
      </c>
      <c r="I65" s="380"/>
      <c r="J65" s="380"/>
    </row>
    <row r="66" spans="1:12" ht="18" customHeight="1">
      <c r="A66" s="391" t="s">
        <v>107</v>
      </c>
      <c r="B66" s="391"/>
      <c r="C66" s="406">
        <f>SUM(C63:E65)/3</f>
        <v>0</v>
      </c>
      <c r="D66" s="406"/>
      <c r="E66" s="406"/>
      <c r="F66" s="391" t="s">
        <v>107</v>
      </c>
      <c r="G66" s="391"/>
      <c r="H66" s="406">
        <f>SUM(H63:J65)/3</f>
        <v>0</v>
      </c>
      <c r="I66" s="406"/>
      <c r="J66" s="406"/>
    </row>
    <row r="67" spans="1:12">
      <c r="A67" s="100"/>
      <c r="B67" s="100"/>
      <c r="C67" s="181"/>
      <c r="D67" s="181"/>
      <c r="E67" s="181"/>
      <c r="F67" s="100"/>
      <c r="G67" s="100"/>
      <c r="H67" s="181"/>
      <c r="I67" s="181"/>
      <c r="J67" s="181"/>
    </row>
    <row r="68" spans="1:12" ht="15" thickBot="1">
      <c r="A68" s="100"/>
      <c r="B68" s="100"/>
      <c r="C68" s="181"/>
      <c r="D68" s="181"/>
      <c r="E68" s="181"/>
      <c r="F68" s="100"/>
      <c r="G68" s="100"/>
      <c r="H68" s="181"/>
      <c r="I68" s="181"/>
      <c r="J68" s="181"/>
    </row>
    <row r="69" spans="1:12">
      <c r="A69" s="100"/>
      <c r="B69" s="100"/>
      <c r="C69" s="181"/>
      <c r="D69" s="181"/>
      <c r="E69" s="181"/>
      <c r="F69" s="100"/>
      <c r="G69" s="100"/>
      <c r="H69" s="181"/>
      <c r="I69" s="181"/>
      <c r="J69" s="181"/>
    </row>
    <row r="70" spans="1:12" ht="18" customHeight="1" thickBot="1"/>
    <row r="71" spans="1:12" ht="20.100000000000001" customHeight="1">
      <c r="A71" s="443" t="s">
        <v>108</v>
      </c>
      <c r="B71" s="444"/>
      <c r="C71" s="444"/>
      <c r="D71" s="444"/>
      <c r="E71" s="444"/>
      <c r="F71" s="444"/>
      <c r="G71" s="444"/>
      <c r="H71" s="444"/>
      <c r="I71" s="444"/>
      <c r="J71" s="445"/>
    </row>
    <row r="72" spans="1:12" ht="20.100000000000001" customHeight="1">
      <c r="A72" s="383" t="s">
        <v>109</v>
      </c>
      <c r="B72" s="383"/>
      <c r="C72" s="155" t="s">
        <v>110</v>
      </c>
      <c r="D72" s="155" t="s">
        <v>111</v>
      </c>
      <c r="E72" s="375" t="s">
        <v>113</v>
      </c>
      <c r="F72" s="376"/>
      <c r="G72" s="376"/>
      <c r="H72" s="377"/>
      <c r="I72" s="383" t="s">
        <v>112</v>
      </c>
      <c r="J72" s="383"/>
    </row>
    <row r="73" spans="1:12" ht="15" customHeight="1">
      <c r="A73" s="355" t="s">
        <v>179</v>
      </c>
      <c r="B73" s="355"/>
      <c r="C73" s="192" t="s">
        <v>167</v>
      </c>
      <c r="D73" s="187">
        <v>1</v>
      </c>
      <c r="E73" s="358">
        <v>236000000</v>
      </c>
      <c r="F73" s="358"/>
      <c r="G73" s="358">
        <v>236000000</v>
      </c>
      <c r="H73" s="358"/>
      <c r="I73" s="358">
        <v>9013888</v>
      </c>
      <c r="J73" s="358"/>
    </row>
    <row r="74" spans="1:12" ht="15" customHeight="1">
      <c r="A74" s="355" t="s">
        <v>168</v>
      </c>
      <c r="B74" s="355"/>
      <c r="C74" s="192" t="s">
        <v>167</v>
      </c>
      <c r="D74" s="215">
        <v>1</v>
      </c>
      <c r="E74" s="358">
        <v>117291692</v>
      </c>
      <c r="F74" s="358"/>
      <c r="G74" s="358">
        <v>34612711</v>
      </c>
      <c r="H74" s="358"/>
      <c r="I74" s="358">
        <v>4098693</v>
      </c>
      <c r="J74" s="358"/>
      <c r="L74" s="141" t="s">
        <v>96</v>
      </c>
    </row>
    <row r="75" spans="1:12" ht="15" customHeight="1">
      <c r="A75" s="355" t="s">
        <v>169</v>
      </c>
      <c r="B75" s="355"/>
      <c r="C75" s="192" t="s">
        <v>167</v>
      </c>
      <c r="D75" s="215">
        <v>1</v>
      </c>
      <c r="E75" s="358">
        <v>10000000</v>
      </c>
      <c r="F75" s="358"/>
      <c r="G75" s="358">
        <v>3076429</v>
      </c>
      <c r="H75" s="358"/>
      <c r="I75" s="358">
        <v>227083</v>
      </c>
      <c r="J75" s="358"/>
    </row>
    <row r="76" spans="1:12" ht="15" customHeight="1">
      <c r="A76" s="355" t="s">
        <v>170</v>
      </c>
      <c r="B76" s="355"/>
      <c r="C76" s="192" t="s">
        <v>167</v>
      </c>
      <c r="D76" s="215">
        <v>1</v>
      </c>
      <c r="E76" s="358">
        <v>1225363</v>
      </c>
      <c r="F76" s="358"/>
      <c r="G76" s="358">
        <v>368648</v>
      </c>
      <c r="H76" s="358"/>
      <c r="I76" s="358">
        <v>334830</v>
      </c>
      <c r="J76" s="358"/>
    </row>
    <row r="77" spans="1:12" ht="15" customHeight="1">
      <c r="A77" s="355"/>
      <c r="B77" s="355"/>
      <c r="C77" s="192"/>
      <c r="D77" s="215"/>
      <c r="E77" s="358">
        <v>0</v>
      </c>
      <c r="F77" s="358"/>
      <c r="G77" s="358">
        <v>0</v>
      </c>
      <c r="H77" s="358"/>
      <c r="I77" s="358">
        <v>0</v>
      </c>
      <c r="J77" s="358"/>
    </row>
    <row r="78" spans="1:12" ht="15" customHeight="1">
      <c r="A78" s="355"/>
      <c r="B78" s="355"/>
      <c r="C78" s="192"/>
      <c r="D78" s="215"/>
      <c r="E78" s="358">
        <v>0</v>
      </c>
      <c r="F78" s="358"/>
      <c r="G78" s="358">
        <v>0</v>
      </c>
      <c r="H78" s="358"/>
      <c r="I78" s="358">
        <v>0</v>
      </c>
      <c r="J78" s="358"/>
    </row>
    <row r="79" spans="1:12" ht="15" customHeight="1">
      <c r="A79" s="355"/>
      <c r="B79" s="355"/>
      <c r="C79" s="192"/>
      <c r="D79" s="215"/>
      <c r="E79" s="358">
        <v>0</v>
      </c>
      <c r="F79" s="358"/>
      <c r="G79" s="358">
        <v>0</v>
      </c>
      <c r="H79" s="358"/>
      <c r="I79" s="358">
        <v>0</v>
      </c>
      <c r="J79" s="358"/>
    </row>
    <row r="80" spans="1:12" ht="15" customHeight="1">
      <c r="A80" s="355"/>
      <c r="B80" s="355"/>
      <c r="C80" s="192"/>
      <c r="D80" s="215"/>
      <c r="E80" s="358">
        <v>0</v>
      </c>
      <c r="F80" s="358"/>
      <c r="G80" s="358">
        <v>0</v>
      </c>
      <c r="H80" s="358"/>
      <c r="I80" s="358">
        <v>0</v>
      </c>
      <c r="J80" s="358"/>
    </row>
    <row r="81" spans="1:10" ht="15" customHeight="1">
      <c r="A81" s="355"/>
      <c r="B81" s="355"/>
      <c r="C81" s="192"/>
      <c r="D81" s="215"/>
      <c r="E81" s="358">
        <v>0</v>
      </c>
      <c r="F81" s="358"/>
      <c r="G81" s="358">
        <v>0</v>
      </c>
      <c r="H81" s="358"/>
      <c r="I81" s="358">
        <v>0</v>
      </c>
      <c r="J81" s="358"/>
    </row>
    <row r="82" spans="1:10" ht="15" customHeight="1">
      <c r="A82" s="355"/>
      <c r="B82" s="355"/>
      <c r="C82" s="192"/>
      <c r="D82" s="215"/>
      <c r="E82" s="358">
        <v>0</v>
      </c>
      <c r="F82" s="358"/>
      <c r="G82" s="358">
        <v>0</v>
      </c>
      <c r="H82" s="358"/>
      <c r="I82" s="358">
        <v>0</v>
      </c>
      <c r="J82" s="358"/>
    </row>
    <row r="83" spans="1:10" ht="15" customHeight="1">
      <c r="A83" s="355"/>
      <c r="B83" s="355"/>
      <c r="C83" s="192"/>
      <c r="D83" s="196"/>
      <c r="E83" s="351">
        <v>0</v>
      </c>
      <c r="F83" s="351"/>
      <c r="G83" s="351">
        <v>0</v>
      </c>
      <c r="H83" s="351"/>
      <c r="I83" s="351">
        <v>0</v>
      </c>
      <c r="J83" s="351"/>
    </row>
    <row r="84" spans="1:10" ht="15" customHeight="1">
      <c r="A84" s="355"/>
      <c r="B84" s="355"/>
      <c r="C84" s="192"/>
      <c r="D84" s="196"/>
      <c r="E84" s="351">
        <v>0</v>
      </c>
      <c r="F84" s="351"/>
      <c r="G84" s="351">
        <v>0</v>
      </c>
      <c r="H84" s="351"/>
      <c r="I84" s="351">
        <v>0</v>
      </c>
      <c r="J84" s="351"/>
    </row>
    <row r="85" spans="1:10" ht="15" customHeight="1">
      <c r="A85" s="355"/>
      <c r="B85" s="355"/>
      <c r="C85" s="192"/>
      <c r="D85" s="196"/>
      <c r="E85" s="351">
        <v>0</v>
      </c>
      <c r="F85" s="351"/>
      <c r="G85" s="351">
        <v>0</v>
      </c>
      <c r="H85" s="351"/>
      <c r="I85" s="351">
        <v>0</v>
      </c>
      <c r="J85" s="351"/>
    </row>
    <row r="86" spans="1:10" ht="15" customHeight="1">
      <c r="A86" s="355"/>
      <c r="B86" s="355"/>
      <c r="C86" s="192"/>
      <c r="D86" s="196"/>
      <c r="E86" s="351">
        <v>0</v>
      </c>
      <c r="F86" s="351"/>
      <c r="G86" s="351">
        <v>0</v>
      </c>
      <c r="H86" s="351"/>
      <c r="I86" s="351">
        <v>0</v>
      </c>
      <c r="J86" s="351"/>
    </row>
    <row r="87" spans="1:10" ht="15" customHeight="1">
      <c r="A87" s="355"/>
      <c r="B87" s="355"/>
      <c r="C87" s="192"/>
      <c r="D87" s="196"/>
      <c r="E87" s="351">
        <v>0</v>
      </c>
      <c r="F87" s="351"/>
      <c r="G87" s="351">
        <v>0</v>
      </c>
      <c r="H87" s="351"/>
      <c r="I87" s="351">
        <v>0</v>
      </c>
      <c r="J87" s="351"/>
    </row>
    <row r="88" spans="1:10" ht="15" customHeight="1">
      <c r="A88" s="355"/>
      <c r="B88" s="355"/>
      <c r="C88" s="192"/>
      <c r="D88" s="196"/>
      <c r="E88" s="351">
        <v>0</v>
      </c>
      <c r="F88" s="351"/>
      <c r="G88" s="351">
        <v>0</v>
      </c>
      <c r="H88" s="351"/>
      <c r="I88" s="351">
        <v>0</v>
      </c>
      <c r="J88" s="351"/>
    </row>
    <row r="89" spans="1:10" ht="15" customHeight="1">
      <c r="A89" s="355"/>
      <c r="B89" s="355"/>
      <c r="C89" s="192"/>
      <c r="D89" s="196"/>
      <c r="E89" s="351">
        <v>0</v>
      </c>
      <c r="F89" s="351"/>
      <c r="G89" s="351">
        <v>0</v>
      </c>
      <c r="H89" s="351"/>
      <c r="I89" s="351">
        <v>0</v>
      </c>
      <c r="J89" s="351"/>
    </row>
    <row r="90" spans="1:10" ht="15" customHeight="1">
      <c r="A90" s="355"/>
      <c r="B90" s="355"/>
      <c r="C90" s="192"/>
      <c r="D90" s="196"/>
      <c r="E90" s="351">
        <v>0</v>
      </c>
      <c r="F90" s="351"/>
      <c r="G90" s="351">
        <v>0</v>
      </c>
      <c r="H90" s="351"/>
      <c r="I90" s="351">
        <v>0</v>
      </c>
      <c r="J90" s="351"/>
    </row>
    <row r="91" spans="1:10" ht="15" customHeight="1">
      <c r="A91" s="355"/>
      <c r="B91" s="355"/>
      <c r="C91" s="192"/>
      <c r="D91" s="196"/>
      <c r="E91" s="351">
        <v>0</v>
      </c>
      <c r="F91" s="351"/>
      <c r="G91" s="351">
        <v>0</v>
      </c>
      <c r="H91" s="351"/>
      <c r="I91" s="351">
        <v>0</v>
      </c>
      <c r="J91" s="351"/>
    </row>
    <row r="92" spans="1:10" ht="15" customHeight="1">
      <c r="A92" s="355"/>
      <c r="B92" s="355"/>
      <c r="C92" s="192"/>
      <c r="D92" s="196"/>
      <c r="E92" s="351">
        <v>0</v>
      </c>
      <c r="F92" s="351"/>
      <c r="G92" s="351">
        <v>0</v>
      </c>
      <c r="H92" s="351"/>
      <c r="I92" s="351">
        <v>0</v>
      </c>
      <c r="J92" s="351"/>
    </row>
    <row r="93" spans="1:10" ht="15" customHeight="1">
      <c r="A93" s="355"/>
      <c r="B93" s="355"/>
      <c r="C93" s="192"/>
      <c r="D93" s="196"/>
      <c r="E93" s="351">
        <v>0</v>
      </c>
      <c r="F93" s="351"/>
      <c r="G93" s="351">
        <v>0</v>
      </c>
      <c r="H93" s="351"/>
      <c r="I93" s="351">
        <v>0</v>
      </c>
      <c r="J93" s="351"/>
    </row>
    <row r="94" spans="1:10" ht="15" customHeight="1">
      <c r="A94" s="355"/>
      <c r="B94" s="355"/>
      <c r="C94" s="192"/>
      <c r="D94" s="196"/>
      <c r="E94" s="351">
        <v>0</v>
      </c>
      <c r="F94" s="351"/>
      <c r="G94" s="351">
        <v>0</v>
      </c>
      <c r="H94" s="351"/>
      <c r="I94" s="351">
        <v>0</v>
      </c>
      <c r="J94" s="351"/>
    </row>
    <row r="95" spans="1:10" ht="15" customHeight="1">
      <c r="A95" s="356"/>
      <c r="B95" s="356"/>
      <c r="C95" s="192"/>
      <c r="D95" s="196"/>
      <c r="E95" s="351">
        <v>0</v>
      </c>
      <c r="F95" s="351"/>
      <c r="G95" s="351">
        <v>0</v>
      </c>
      <c r="H95" s="351"/>
      <c r="I95" s="351">
        <v>0</v>
      </c>
      <c r="J95" s="351"/>
    </row>
    <row r="96" spans="1:10" ht="15" customHeight="1">
      <c r="A96" s="357"/>
      <c r="B96" s="357"/>
      <c r="C96" s="210"/>
      <c r="D96" s="211"/>
      <c r="E96" s="351">
        <v>0</v>
      </c>
      <c r="F96" s="351"/>
      <c r="G96" s="351">
        <v>0</v>
      </c>
      <c r="H96" s="351"/>
      <c r="I96" s="351">
        <v>0</v>
      </c>
      <c r="J96" s="351"/>
    </row>
    <row r="97" spans="1:10" ht="15" customHeight="1">
      <c r="A97" s="355"/>
      <c r="B97" s="355"/>
      <c r="C97" s="192"/>
      <c r="D97" s="196"/>
      <c r="E97" s="351">
        <v>0</v>
      </c>
      <c r="F97" s="351"/>
      <c r="G97" s="351">
        <v>0</v>
      </c>
      <c r="H97" s="351"/>
      <c r="I97" s="351">
        <v>0</v>
      </c>
      <c r="J97" s="351"/>
    </row>
    <row r="98" spans="1:10" ht="15" customHeight="1">
      <c r="A98" s="355"/>
      <c r="B98" s="355"/>
      <c r="C98" s="192"/>
      <c r="D98" s="196"/>
      <c r="E98" s="351">
        <v>0</v>
      </c>
      <c r="F98" s="351"/>
      <c r="G98" s="351">
        <v>0</v>
      </c>
      <c r="H98" s="351"/>
      <c r="I98" s="351">
        <v>0</v>
      </c>
      <c r="J98" s="351"/>
    </row>
    <row r="99" spans="1:10" ht="15" customHeight="1">
      <c r="A99" s="355"/>
      <c r="B99" s="355"/>
      <c r="C99" s="192"/>
      <c r="D99" s="196"/>
      <c r="E99" s="351">
        <v>0</v>
      </c>
      <c r="F99" s="351"/>
      <c r="G99" s="351">
        <v>0</v>
      </c>
      <c r="H99" s="351"/>
      <c r="I99" s="351">
        <v>0</v>
      </c>
      <c r="J99" s="351"/>
    </row>
    <row r="100" spans="1:10" ht="15" customHeight="1">
      <c r="A100" s="355"/>
      <c r="B100" s="355"/>
      <c r="C100" s="192"/>
      <c r="D100" s="196"/>
      <c r="E100" s="351">
        <v>0</v>
      </c>
      <c r="F100" s="351"/>
      <c r="G100" s="351">
        <v>0</v>
      </c>
      <c r="H100" s="351"/>
      <c r="I100" s="351">
        <v>0</v>
      </c>
      <c r="J100" s="351"/>
    </row>
    <row r="101" spans="1:10" ht="15" customHeight="1">
      <c r="A101" s="355"/>
      <c r="B101" s="355"/>
      <c r="C101" s="192"/>
      <c r="D101" s="196"/>
      <c r="E101" s="351">
        <v>0</v>
      </c>
      <c r="F101" s="351"/>
      <c r="G101" s="351">
        <v>0</v>
      </c>
      <c r="H101" s="351"/>
      <c r="I101" s="351">
        <v>0</v>
      </c>
      <c r="J101" s="351"/>
    </row>
    <row r="102" spans="1:10" ht="15" customHeight="1">
      <c r="A102" s="355"/>
      <c r="B102" s="355"/>
      <c r="C102" s="192"/>
      <c r="D102" s="196"/>
      <c r="E102" s="351">
        <v>0</v>
      </c>
      <c r="F102" s="351"/>
      <c r="G102" s="351">
        <v>0</v>
      </c>
      <c r="H102" s="351"/>
      <c r="I102" s="351">
        <v>0</v>
      </c>
      <c r="J102" s="351"/>
    </row>
    <row r="103" spans="1:10" ht="15" customHeight="1">
      <c r="A103" s="355"/>
      <c r="B103" s="355"/>
      <c r="C103" s="192"/>
      <c r="D103" s="196"/>
      <c r="E103" s="351">
        <v>0</v>
      </c>
      <c r="F103" s="351"/>
      <c r="G103" s="351">
        <v>0</v>
      </c>
      <c r="H103" s="351"/>
      <c r="I103" s="351">
        <v>0</v>
      </c>
      <c r="J103" s="351"/>
    </row>
    <row r="104" spans="1:10" ht="15" customHeight="1">
      <c r="A104" s="355"/>
      <c r="B104" s="355"/>
      <c r="C104" s="192"/>
      <c r="D104" s="196"/>
      <c r="E104" s="351">
        <v>0</v>
      </c>
      <c r="F104" s="351"/>
      <c r="G104" s="351">
        <v>0</v>
      </c>
      <c r="H104" s="351"/>
      <c r="I104" s="351">
        <v>0</v>
      </c>
      <c r="J104" s="351"/>
    </row>
    <row r="105" spans="1:10" ht="15" customHeight="1">
      <c r="A105" s="355"/>
      <c r="B105" s="355"/>
      <c r="C105" s="192"/>
      <c r="D105" s="196"/>
      <c r="E105" s="351">
        <v>0</v>
      </c>
      <c r="F105" s="351"/>
      <c r="G105" s="351">
        <v>0</v>
      </c>
      <c r="H105" s="351"/>
      <c r="I105" s="351">
        <v>0</v>
      </c>
      <c r="J105" s="351"/>
    </row>
    <row r="106" spans="1:10" ht="15" customHeight="1">
      <c r="A106" s="352"/>
      <c r="B106" s="353"/>
      <c r="C106" s="353"/>
      <c r="D106" s="353"/>
      <c r="E106" s="353"/>
      <c r="F106" s="353"/>
      <c r="G106" s="353"/>
      <c r="H106" s="354"/>
      <c r="I106" s="351">
        <v>0</v>
      </c>
      <c r="J106" s="351"/>
    </row>
    <row r="107" spans="1:10" ht="15" customHeight="1" thickBot="1">
      <c r="A107" s="439" t="s">
        <v>114</v>
      </c>
      <c r="B107" s="439"/>
      <c r="C107" s="439"/>
      <c r="D107" s="439"/>
      <c r="E107" s="438">
        <f>SUM(E73:F106)</f>
        <v>364517055</v>
      </c>
      <c r="F107" s="439"/>
      <c r="G107" s="440">
        <f>SUM(G73:H106)</f>
        <v>274057788</v>
      </c>
      <c r="H107" s="441"/>
      <c r="I107" s="438">
        <f>SUM(I73:J106)</f>
        <v>13674494</v>
      </c>
      <c r="J107" s="439"/>
    </row>
    <row r="108" spans="1:10" ht="15" customHeight="1">
      <c r="A108" s="362"/>
      <c r="B108" s="362"/>
      <c r="C108" s="362"/>
      <c r="D108" s="362"/>
      <c r="E108" s="157"/>
      <c r="F108" s="143"/>
      <c r="G108" s="157"/>
      <c r="H108" s="157"/>
      <c r="I108" s="157"/>
      <c r="J108" s="143"/>
    </row>
    <row r="109" spans="1:10" ht="15" customHeight="1" thickBot="1"/>
    <row r="110" spans="1:10" ht="20.100000000000001" customHeight="1" thickBot="1">
      <c r="A110" s="449" t="s">
        <v>129</v>
      </c>
      <c r="B110" s="450"/>
      <c r="C110" s="450"/>
      <c r="D110" s="450"/>
      <c r="E110" s="450"/>
      <c r="F110" s="450"/>
      <c r="G110" s="450"/>
      <c r="H110" s="450"/>
      <c r="I110" s="450"/>
      <c r="J110" s="451"/>
    </row>
    <row r="111" spans="1:10" ht="15" customHeight="1" thickBot="1">
      <c r="A111" s="452" t="s">
        <v>115</v>
      </c>
      <c r="B111" s="452"/>
      <c r="C111" s="452"/>
    </row>
    <row r="112" spans="1:10" ht="15" customHeight="1">
      <c r="A112" s="359" t="s">
        <v>171</v>
      </c>
      <c r="B112" s="359"/>
      <c r="C112" s="359"/>
      <c r="D112" s="359"/>
      <c r="E112" s="359"/>
      <c r="F112" s="359"/>
      <c r="G112" s="359"/>
      <c r="H112" s="434">
        <f>H59</f>
        <v>3120784242</v>
      </c>
      <c r="I112" s="434"/>
      <c r="J112" s="434"/>
    </row>
    <row r="113" spans="1:10" ht="15" customHeight="1">
      <c r="A113" s="359"/>
      <c r="B113" s="359"/>
      <c r="C113" s="359"/>
      <c r="D113" s="359"/>
      <c r="E113" s="359"/>
      <c r="F113" s="359"/>
      <c r="G113" s="437"/>
      <c r="H113" s="434">
        <v>0</v>
      </c>
      <c r="I113" s="434"/>
      <c r="J113" s="434"/>
    </row>
    <row r="114" spans="1:10" ht="15" customHeight="1">
      <c r="F114" s="404" t="s">
        <v>137</v>
      </c>
      <c r="G114" s="404"/>
      <c r="H114" s="436">
        <f>SUM(H112:J113)</f>
        <v>3120784242</v>
      </c>
      <c r="I114" s="436"/>
      <c r="J114" s="436"/>
    </row>
    <row r="115" spans="1:10" ht="15" customHeight="1">
      <c r="F115" s="404" t="s">
        <v>116</v>
      </c>
      <c r="G115" s="404"/>
      <c r="H115" s="177">
        <v>3</v>
      </c>
      <c r="I115" s="178" t="s">
        <v>1</v>
      </c>
      <c r="J115" s="176"/>
    </row>
    <row r="116" spans="1:10" ht="15" customHeight="1" thickBot="1">
      <c r="E116" s="404" t="s">
        <v>117</v>
      </c>
      <c r="F116" s="404"/>
      <c r="G116" s="404"/>
      <c r="H116" s="435">
        <f>H114*H115/100</f>
        <v>93623527.260000005</v>
      </c>
      <c r="I116" s="435"/>
      <c r="J116" s="435"/>
    </row>
    <row r="117" spans="1:10" ht="18" customHeight="1" thickBot="1">
      <c r="A117" s="412" t="s">
        <v>118</v>
      </c>
      <c r="B117" s="412"/>
      <c r="C117" s="412"/>
    </row>
    <row r="118" spans="1:10" ht="18" customHeight="1">
      <c r="A118" s="359"/>
      <c r="B118" s="359"/>
      <c r="C118" s="359"/>
      <c r="D118" s="359"/>
      <c r="E118" s="359"/>
      <c r="F118" s="359"/>
      <c r="G118" s="359"/>
      <c r="H118" s="434">
        <v>0</v>
      </c>
      <c r="I118" s="434"/>
      <c r="J118" s="434"/>
    </row>
    <row r="119" spans="1:10" ht="18" customHeight="1" thickBot="1">
      <c r="F119" s="404" t="s">
        <v>119</v>
      </c>
      <c r="G119" s="442"/>
      <c r="H119" s="435">
        <f>SUM(H118:J118)</f>
        <v>0</v>
      </c>
      <c r="I119" s="435"/>
      <c r="J119" s="435"/>
    </row>
    <row r="120" spans="1:10" ht="14.25" customHeight="1"/>
    <row r="121" spans="1:10" ht="14.25" customHeight="1">
      <c r="A121" s="190" t="s">
        <v>120</v>
      </c>
      <c r="B121" s="191"/>
      <c r="C121" s="191"/>
      <c r="D121" s="191"/>
      <c r="E121" s="191"/>
      <c r="F121" s="189"/>
      <c r="G121" s="189"/>
      <c r="H121" s="360">
        <v>10000000</v>
      </c>
      <c r="I121" s="360"/>
      <c r="J121" s="361"/>
    </row>
    <row r="122" spans="1:10" ht="5.0999999999999996" customHeight="1"/>
    <row r="123" spans="1:10" ht="14.25" customHeight="1" thickBot="1">
      <c r="A123" s="412" t="s">
        <v>121</v>
      </c>
      <c r="B123" s="412"/>
      <c r="C123" s="412"/>
      <c r="H123" s="142"/>
      <c r="I123" s="142"/>
      <c r="J123" s="142"/>
    </row>
    <row r="124" spans="1:10" ht="14.25" customHeight="1">
      <c r="A124" s="359" t="s">
        <v>149</v>
      </c>
      <c r="B124" s="359"/>
      <c r="C124" s="359"/>
      <c r="D124" s="359"/>
      <c r="E124" s="359"/>
      <c r="F124" s="359"/>
      <c r="G124" s="359"/>
      <c r="H124" s="413">
        <v>15000000</v>
      </c>
      <c r="I124" s="413"/>
      <c r="J124" s="413"/>
    </row>
    <row r="125" spans="1:10" ht="14.25" customHeight="1">
      <c r="A125" s="359"/>
      <c r="B125" s="359"/>
      <c r="C125" s="359"/>
      <c r="D125" s="359"/>
      <c r="E125" s="359"/>
      <c r="F125" s="359"/>
      <c r="G125" s="359"/>
      <c r="H125" s="413">
        <v>0</v>
      </c>
      <c r="I125" s="413"/>
      <c r="J125" s="413"/>
    </row>
    <row r="126" spans="1:10" ht="14.25" customHeight="1">
      <c r="A126" s="359"/>
      <c r="B126" s="359"/>
      <c r="C126" s="359"/>
      <c r="D126" s="359"/>
      <c r="E126" s="359"/>
      <c r="F126" s="359"/>
      <c r="G126" s="359"/>
      <c r="H126" s="428"/>
      <c r="I126" s="429"/>
      <c r="J126" s="429"/>
    </row>
    <row r="127" spans="1:10" ht="14.25" hidden="1" customHeight="1">
      <c r="H127" s="164"/>
      <c r="I127" s="164"/>
      <c r="J127" s="164"/>
    </row>
    <row r="128" spans="1:10" ht="14.25" customHeight="1">
      <c r="E128" s="404" t="s">
        <v>122</v>
      </c>
      <c r="F128" s="404"/>
      <c r="G128" s="404"/>
      <c r="H128" s="430">
        <f>H124+H125</f>
        <v>15000000</v>
      </c>
      <c r="I128" s="431"/>
      <c r="J128" s="431"/>
    </row>
    <row r="129" spans="1:12" ht="5.0999999999999996" customHeight="1">
      <c r="H129" s="165"/>
      <c r="I129" s="165"/>
      <c r="J129" s="165"/>
    </row>
    <row r="130" spans="1:12" ht="14.25" customHeight="1">
      <c r="A130" s="368" t="s">
        <v>130</v>
      </c>
      <c r="B130" s="368"/>
      <c r="C130" s="368"/>
      <c r="D130" s="368"/>
      <c r="E130" s="368"/>
      <c r="F130" s="368"/>
      <c r="G130" s="368"/>
      <c r="H130" s="364">
        <f>H116+H119</f>
        <v>93623527.260000005</v>
      </c>
      <c r="I130" s="365"/>
      <c r="J130" s="365"/>
    </row>
    <row r="131" spans="1:12" ht="14.25" customHeight="1" thickBot="1">
      <c r="A131" s="368" t="s">
        <v>131</v>
      </c>
      <c r="B131" s="368"/>
      <c r="C131" s="368"/>
      <c r="D131" s="368"/>
      <c r="E131" s="368"/>
      <c r="F131" s="368"/>
      <c r="G131" s="368"/>
      <c r="H131" s="366">
        <f>H130-H128</f>
        <v>78623527.260000005</v>
      </c>
      <c r="I131" s="367"/>
      <c r="J131" s="367"/>
      <c r="L131" s="141" t="s">
        <v>150</v>
      </c>
    </row>
    <row r="132" spans="1:12" ht="14.25" customHeight="1">
      <c r="A132" s="197"/>
      <c r="B132" s="197"/>
      <c r="C132" s="197"/>
      <c r="D132" s="197"/>
      <c r="E132" s="197"/>
      <c r="F132" s="197"/>
      <c r="G132" s="197"/>
      <c r="H132" s="181"/>
      <c r="I132" s="100"/>
      <c r="J132" s="100"/>
    </row>
    <row r="133" spans="1:12" ht="14.25" customHeight="1">
      <c r="A133" s="197"/>
      <c r="B133" s="197"/>
      <c r="C133" s="197"/>
      <c r="D133" s="197"/>
      <c r="E133" s="197"/>
      <c r="F133" s="197"/>
      <c r="G133" s="197"/>
      <c r="H133" s="181"/>
      <c r="I133" s="100"/>
      <c r="J133" s="100"/>
    </row>
    <row r="134" spans="1:12" ht="14.25" customHeight="1">
      <c r="A134" s="197"/>
      <c r="B134" s="197"/>
      <c r="C134" s="197"/>
      <c r="D134" s="197"/>
      <c r="E134" s="197"/>
      <c r="F134" s="197"/>
      <c r="G134" s="197"/>
      <c r="H134" s="181"/>
      <c r="I134" s="100"/>
      <c r="J134" s="100"/>
    </row>
    <row r="135" spans="1:12" ht="14.25" customHeight="1" thickBot="1"/>
    <row r="136" spans="1:12" s="163" customFormat="1" ht="20.100000000000001" customHeight="1" thickBot="1">
      <c r="A136" s="414" t="s">
        <v>123</v>
      </c>
      <c r="B136" s="415"/>
      <c r="C136" s="415"/>
      <c r="D136" s="415"/>
      <c r="E136" s="415"/>
      <c r="F136" s="415"/>
      <c r="G136" s="415"/>
      <c r="H136" s="415"/>
      <c r="I136" s="415"/>
      <c r="J136" s="416"/>
      <c r="L136" s="163" t="s">
        <v>96</v>
      </c>
    </row>
    <row r="137" spans="1:12" ht="14.25" customHeight="1">
      <c r="A137" s="149"/>
      <c r="B137" s="144"/>
      <c r="C137" s="144"/>
      <c r="D137" s="144"/>
      <c r="E137" s="144"/>
      <c r="F137" s="144"/>
      <c r="G137" s="144"/>
      <c r="H137" s="144"/>
      <c r="I137" s="144"/>
      <c r="J137" s="150"/>
    </row>
    <row r="138" spans="1:12" ht="14.25" customHeight="1">
      <c r="A138" s="149"/>
      <c r="B138" s="144"/>
      <c r="C138" s="144"/>
      <c r="D138" s="144"/>
      <c r="E138" s="144"/>
      <c r="F138" s="144"/>
      <c r="G138" s="144"/>
      <c r="H138" s="144"/>
      <c r="I138" s="144"/>
      <c r="J138" s="150"/>
    </row>
    <row r="139" spans="1:12" ht="14.25" customHeight="1">
      <c r="A139" s="149"/>
      <c r="B139" s="370">
        <f>H131-H121</f>
        <v>68623527.260000005</v>
      </c>
      <c r="C139" s="371"/>
      <c r="D139" s="371"/>
      <c r="E139" s="407" t="s">
        <v>12</v>
      </c>
      <c r="F139" s="409">
        <v>1</v>
      </c>
      <c r="G139" s="410">
        <f>B139/B140*F139</f>
        <v>1.8336527745705795</v>
      </c>
      <c r="H139" s="144"/>
      <c r="I139" s="144"/>
      <c r="J139" s="150"/>
    </row>
    <row r="140" spans="1:12" ht="14.25" customHeight="1" thickBot="1">
      <c r="A140" s="149"/>
      <c r="B140" s="432">
        <f>I107+E174</f>
        <v>37424494</v>
      </c>
      <c r="C140" s="433"/>
      <c r="D140" s="433"/>
      <c r="E140" s="407"/>
      <c r="F140" s="409"/>
      <c r="G140" s="411"/>
      <c r="H140" s="144"/>
      <c r="I140" s="144"/>
      <c r="J140" s="150"/>
    </row>
    <row r="141" spans="1:12" ht="14.25" customHeight="1" thickBot="1">
      <c r="A141" s="151"/>
      <c r="B141" s="152"/>
      <c r="C141" s="152"/>
      <c r="D141" s="152"/>
      <c r="E141" s="153"/>
      <c r="F141" s="153"/>
      <c r="G141" s="153"/>
      <c r="H141" s="153"/>
      <c r="I141" s="153"/>
      <c r="J141" s="154"/>
    </row>
    <row r="142" spans="1:12" ht="14.25" customHeight="1">
      <c r="B142" s="143"/>
      <c r="C142" s="143"/>
      <c r="D142" s="143"/>
    </row>
    <row r="143" spans="1:12" ht="14.25" customHeight="1" thickBot="1">
      <c r="B143" s="143"/>
      <c r="C143" s="143"/>
      <c r="D143" s="143"/>
    </row>
    <row r="144" spans="1:12" ht="14.25" customHeight="1">
      <c r="A144" s="417" t="s">
        <v>124</v>
      </c>
      <c r="B144" s="418"/>
      <c r="C144" s="418"/>
      <c r="D144" s="418"/>
      <c r="E144" s="418"/>
      <c r="F144" s="418"/>
      <c r="G144" s="418"/>
      <c r="H144" s="418"/>
      <c r="I144" s="418"/>
      <c r="J144" s="419"/>
    </row>
    <row r="145" spans="1:13" ht="14.25" customHeight="1" thickBot="1">
      <c r="A145" s="420"/>
      <c r="B145" s="421"/>
      <c r="C145" s="421"/>
      <c r="D145" s="421"/>
      <c r="E145" s="421"/>
      <c r="F145" s="421"/>
      <c r="G145" s="421"/>
      <c r="H145" s="421"/>
      <c r="I145" s="421"/>
      <c r="J145" s="422"/>
    </row>
    <row r="146" spans="1:13" ht="5.0999999999999996" customHeight="1">
      <c r="A146" s="148"/>
      <c r="B146" s="148"/>
      <c r="C146" s="148"/>
      <c r="D146" s="148"/>
      <c r="E146" s="148"/>
      <c r="F146" s="148"/>
      <c r="G146" s="148"/>
      <c r="H146" s="148"/>
      <c r="I146" s="148"/>
      <c r="J146" s="148"/>
    </row>
    <row r="147" spans="1:13" ht="15.95" customHeight="1" thickBot="1">
      <c r="A147" s="369" t="s">
        <v>155</v>
      </c>
      <c r="B147" s="369"/>
    </row>
    <row r="148" spans="1:13" ht="12" customHeight="1">
      <c r="A148" s="209" t="s">
        <v>135</v>
      </c>
      <c r="B148" s="179"/>
      <c r="C148" s="180"/>
    </row>
    <row r="149" spans="1:13" ht="3" customHeight="1">
      <c r="A149" s="200"/>
      <c r="B149" s="198"/>
      <c r="C149" s="199"/>
    </row>
    <row r="150" spans="1:13" ht="15.95" customHeight="1">
      <c r="A150" s="447" t="s">
        <v>153</v>
      </c>
      <c r="B150" s="447"/>
      <c r="C150" s="446" t="s">
        <v>183</v>
      </c>
      <c r="D150" s="446"/>
      <c r="E150" s="446"/>
      <c r="F150" s="446"/>
      <c r="G150" s="446"/>
      <c r="H150" s="446"/>
      <c r="I150" s="446"/>
      <c r="J150" s="446"/>
    </row>
    <row r="151" spans="1:13" s="203" customFormat="1" ht="15.95" customHeight="1">
      <c r="A151" s="448" t="s">
        <v>154</v>
      </c>
      <c r="B151" s="448"/>
      <c r="C151" s="448" t="s">
        <v>182</v>
      </c>
      <c r="D151" s="448"/>
      <c r="E151" s="448"/>
      <c r="F151" s="448"/>
      <c r="G151" s="448"/>
      <c r="H151" s="448"/>
      <c r="I151" s="448"/>
      <c r="J151" s="448"/>
    </row>
    <row r="152" spans="1:13" s="203" customFormat="1" ht="15.95" customHeight="1">
      <c r="A152" s="201"/>
      <c r="B152" s="201"/>
      <c r="C152" s="202"/>
      <c r="D152" s="202"/>
      <c r="E152" s="204"/>
      <c r="F152" s="204"/>
      <c r="G152" s="205"/>
      <c r="H152" s="205"/>
      <c r="I152" s="205"/>
      <c r="J152" s="205"/>
    </row>
    <row r="153" spans="1:13" ht="15.95" customHeight="1" thickBot="1">
      <c r="A153" s="158" t="s">
        <v>151</v>
      </c>
      <c r="B153" s="99"/>
      <c r="C153" s="99"/>
      <c r="D153" s="423">
        <v>0</v>
      </c>
      <c r="E153" s="423"/>
      <c r="F153" s="99"/>
      <c r="G153" s="425" t="s">
        <v>125</v>
      </c>
      <c r="H153" s="425"/>
      <c r="I153" s="425"/>
      <c r="J153" s="425"/>
    </row>
    <row r="154" spans="1:13" ht="15.95" customHeight="1">
      <c r="A154" s="158" t="s">
        <v>156</v>
      </c>
      <c r="B154" s="144"/>
      <c r="C154" s="144"/>
      <c r="D154" s="144">
        <v>0</v>
      </c>
      <c r="E154" s="144" t="s">
        <v>1</v>
      </c>
      <c r="F154" s="144"/>
      <c r="G154" s="426"/>
      <c r="H154" s="371"/>
      <c r="I154" s="371"/>
      <c r="J154" s="427"/>
    </row>
    <row r="155" spans="1:13" ht="15.95" customHeight="1" thickBot="1">
      <c r="A155" s="207" t="s">
        <v>152</v>
      </c>
      <c r="B155" s="144"/>
      <c r="C155" s="144"/>
      <c r="D155" s="424">
        <v>314000000</v>
      </c>
      <c r="E155" s="424"/>
      <c r="F155" s="144"/>
      <c r="G155" s="372"/>
      <c r="H155" s="373"/>
      <c r="I155" s="373"/>
      <c r="J155" s="374"/>
    </row>
    <row r="156" spans="1:13" ht="15" customHeight="1">
      <c r="B156" s="143"/>
      <c r="C156" s="143"/>
      <c r="D156" s="143"/>
      <c r="G156" s="363" t="s">
        <v>136</v>
      </c>
      <c r="H156" s="363"/>
      <c r="I156" s="363"/>
      <c r="J156" s="363"/>
    </row>
    <row r="157" spans="1:13" ht="20.100000000000001" customHeight="1">
      <c r="A157" s="206"/>
      <c r="B157" s="206"/>
      <c r="C157" s="206"/>
      <c r="D157" s="206"/>
      <c r="E157" s="206"/>
      <c r="F157" s="206"/>
      <c r="G157" s="206"/>
      <c r="H157" s="206"/>
      <c r="I157" s="206"/>
      <c r="J157" s="206"/>
      <c r="K157" s="159"/>
      <c r="L157" s="159"/>
      <c r="M157" s="159"/>
    </row>
    <row r="158" spans="1:13" ht="15.95" customHeight="1">
      <c r="A158" s="206"/>
      <c r="B158" s="206"/>
      <c r="C158" s="206"/>
      <c r="D158" s="206"/>
      <c r="E158" s="206"/>
      <c r="F158" s="206"/>
      <c r="G158" s="206"/>
      <c r="H158" s="206"/>
      <c r="I158" s="206"/>
      <c r="J158" s="206"/>
      <c r="K158" s="160"/>
      <c r="L158" s="160"/>
      <c r="M158" s="160"/>
    </row>
    <row r="159" spans="1:13" ht="15.95" customHeight="1">
      <c r="A159" s="206"/>
      <c r="B159" s="206"/>
      <c r="C159" s="206"/>
      <c r="D159" s="206"/>
      <c r="E159" s="206"/>
      <c r="F159" s="206"/>
      <c r="G159" s="206"/>
      <c r="H159" s="206"/>
      <c r="I159" s="206"/>
      <c r="J159" s="206"/>
      <c r="K159" s="161"/>
      <c r="L159" s="161"/>
      <c r="M159" s="161"/>
    </row>
    <row r="160" spans="1:13" ht="15.95" customHeight="1">
      <c r="A160" s="206"/>
      <c r="B160" s="206"/>
      <c r="C160" s="206"/>
      <c r="D160" s="206"/>
      <c r="E160" s="206"/>
      <c r="F160" s="206"/>
      <c r="G160" s="206"/>
      <c r="H160" s="206"/>
      <c r="I160" s="206"/>
      <c r="J160" s="206"/>
      <c r="K160" s="161"/>
      <c r="L160" s="161"/>
      <c r="M160" s="161"/>
    </row>
    <row r="161" spans="1:15" ht="14.25" customHeight="1">
      <c r="A161" s="206"/>
      <c r="B161" s="206"/>
      <c r="C161" s="206"/>
      <c r="D161" s="206"/>
      <c r="E161" s="206"/>
      <c r="F161" s="206"/>
      <c r="G161" s="206"/>
      <c r="H161" s="206"/>
      <c r="I161" s="206"/>
      <c r="J161" s="206"/>
      <c r="K161" s="162"/>
      <c r="L161" s="162"/>
      <c r="M161" s="162"/>
    </row>
    <row r="162" spans="1:15" ht="14.25" customHeight="1">
      <c r="A162" s="184"/>
      <c r="B162" s="184"/>
      <c r="C162" s="184"/>
      <c r="D162" s="184"/>
      <c r="E162" s="184"/>
      <c r="F162" s="184"/>
      <c r="G162" s="184"/>
      <c r="H162" s="184"/>
      <c r="I162" s="184"/>
      <c r="J162" s="184"/>
      <c r="K162" s="162"/>
      <c r="L162" s="162"/>
      <c r="M162" s="162"/>
    </row>
    <row r="163" spans="1:15" ht="14.25" customHeight="1">
      <c r="A163" s="184"/>
      <c r="B163" s="184"/>
      <c r="C163" s="184"/>
      <c r="D163" s="184"/>
      <c r="E163" s="184"/>
      <c r="F163" s="184"/>
      <c r="G163" s="184"/>
      <c r="H163" s="184"/>
      <c r="I163" s="184"/>
      <c r="J163" s="184"/>
      <c r="K163" s="162"/>
      <c r="L163" s="162"/>
      <c r="M163" s="162"/>
      <c r="O163" s="141" t="s">
        <v>96</v>
      </c>
    </row>
    <row r="164" spans="1:15" ht="14.25" customHeight="1">
      <c r="A164" s="184"/>
      <c r="B164" s="184"/>
      <c r="C164" s="184"/>
      <c r="D164" s="184"/>
      <c r="E164" s="184"/>
      <c r="F164" s="184"/>
      <c r="G164" s="184"/>
      <c r="H164" s="184"/>
      <c r="I164" s="184"/>
      <c r="J164" s="184"/>
      <c r="K164" s="162"/>
      <c r="L164" s="162"/>
      <c r="M164" s="162"/>
    </row>
    <row r="165" spans="1:15" ht="14.25" customHeight="1">
      <c r="A165" s="184"/>
      <c r="B165" s="184"/>
      <c r="C165" s="184"/>
      <c r="D165" s="184"/>
      <c r="E165" s="184"/>
      <c r="F165" s="184"/>
      <c r="G165" s="184"/>
      <c r="H165" s="184"/>
      <c r="I165" s="184"/>
      <c r="J165" s="184"/>
      <c r="K165" s="162"/>
      <c r="L165" s="162"/>
      <c r="M165" s="162"/>
    </row>
    <row r="166" spans="1:15" ht="14.25" customHeight="1"/>
    <row r="170" spans="1:15">
      <c r="L170" s="208"/>
    </row>
    <row r="171" spans="1:15">
      <c r="L171" s="141" t="s">
        <v>144</v>
      </c>
    </row>
    <row r="174" spans="1:15" ht="15" customHeight="1" thickBot="1">
      <c r="A174" s="183" t="s">
        <v>133</v>
      </c>
      <c r="B174" s="183"/>
      <c r="C174" s="183"/>
      <c r="D174" s="183"/>
      <c r="E174" s="408">
        <v>23750000</v>
      </c>
      <c r="F174" s="408"/>
    </row>
    <row r="175" spans="1:15" ht="15" customHeight="1"/>
    <row r="176" spans="1:15" ht="14.85" customHeight="1">
      <c r="A176" s="213" t="s">
        <v>180</v>
      </c>
      <c r="B176" s="145"/>
      <c r="C176" s="145"/>
      <c r="D176" s="146"/>
      <c r="E176" s="146"/>
      <c r="F176" s="147"/>
      <c r="G176" s="145"/>
      <c r="H176" s="145"/>
      <c r="I176" s="214"/>
    </row>
    <row r="177" spans="1:13" ht="8.1" customHeight="1">
      <c r="A177" s="213"/>
      <c r="B177" s="145"/>
      <c r="C177" s="145"/>
      <c r="D177" s="146"/>
      <c r="E177" s="146"/>
      <c r="F177" s="147"/>
      <c r="G177" s="145"/>
      <c r="H177" s="145"/>
      <c r="I177" s="214"/>
      <c r="L177" s="212"/>
    </row>
    <row r="178" spans="1:13" ht="14.85" customHeight="1">
      <c r="A178" s="145" t="s">
        <v>157</v>
      </c>
      <c r="B178" s="145"/>
      <c r="C178" s="145"/>
      <c r="D178" s="146"/>
      <c r="E178" s="146"/>
      <c r="F178" s="147"/>
      <c r="G178" s="145"/>
      <c r="H178" s="145" t="s">
        <v>172</v>
      </c>
      <c r="I178" s="214"/>
    </row>
    <row r="179" spans="1:13" ht="14.85" customHeight="1">
      <c r="A179" s="145" t="s">
        <v>158</v>
      </c>
      <c r="B179" s="145"/>
      <c r="C179" s="145"/>
      <c r="D179" s="146"/>
      <c r="E179" s="146"/>
      <c r="F179" s="147" t="s">
        <v>96</v>
      </c>
      <c r="G179" s="145"/>
      <c r="H179" s="145" t="s">
        <v>173</v>
      </c>
      <c r="I179" s="214"/>
    </row>
    <row r="180" spans="1:13" ht="14.85" customHeight="1">
      <c r="L180" s="141" t="s">
        <v>161</v>
      </c>
    </row>
    <row r="181" spans="1:13" ht="14.85" customHeight="1"/>
    <row r="182" spans="1:13" ht="14.85" customHeight="1"/>
    <row r="183" spans="1:13" ht="14.85" customHeight="1"/>
    <row r="184" spans="1:13" s="166" customFormat="1" ht="18" customHeight="1" thickBot="1">
      <c r="A184" s="167" t="s">
        <v>47</v>
      </c>
      <c r="B184" s="168"/>
      <c r="H184" s="167" t="s">
        <v>174</v>
      </c>
      <c r="I184" s="167"/>
    </row>
    <row r="185" spans="1:13" ht="3" customHeight="1">
      <c r="A185" s="212"/>
      <c r="H185" s="212"/>
    </row>
    <row r="186" spans="1:13" ht="14.85" customHeight="1">
      <c r="A186" s="300" t="s">
        <v>30</v>
      </c>
      <c r="B186" s="301"/>
      <c r="C186" s="301"/>
      <c r="D186" s="301"/>
      <c r="E186" s="301"/>
      <c r="F186" s="301"/>
      <c r="G186" s="301"/>
      <c r="H186" s="301"/>
      <c r="I186" s="301"/>
      <c r="J186" s="302"/>
      <c r="K186" s="170"/>
      <c r="L186" s="170"/>
      <c r="M186" s="170"/>
    </row>
    <row r="187" spans="1:13" ht="14.85" customHeight="1">
      <c r="A187" s="193"/>
      <c r="B187" s="194"/>
      <c r="C187" s="194"/>
      <c r="D187" s="194"/>
      <c r="E187" s="194"/>
      <c r="F187" s="194"/>
      <c r="G187" s="194"/>
      <c r="H187" s="194"/>
      <c r="I187" s="194"/>
      <c r="J187" s="195"/>
      <c r="K187" s="170"/>
      <c r="L187" s="170"/>
      <c r="M187" s="170"/>
    </row>
    <row r="188" spans="1:13" ht="14.85" customHeight="1">
      <c r="A188" s="171"/>
      <c r="B188" s="170"/>
      <c r="C188" s="170"/>
      <c r="D188" s="170"/>
      <c r="E188" s="170"/>
      <c r="F188" s="170"/>
      <c r="G188" s="170"/>
      <c r="H188" s="170"/>
      <c r="I188" s="170"/>
      <c r="J188" s="172"/>
      <c r="K188" s="8"/>
      <c r="L188" s="8"/>
      <c r="M188" s="8"/>
    </row>
    <row r="189" spans="1:13" ht="14.85" customHeight="1">
      <c r="A189" s="171"/>
      <c r="B189" s="170"/>
      <c r="C189" s="170"/>
      <c r="D189" s="170"/>
      <c r="E189" s="170"/>
      <c r="F189" s="170"/>
      <c r="G189" s="170"/>
      <c r="H189" s="170"/>
      <c r="I189" s="170"/>
      <c r="J189" s="172"/>
      <c r="K189" s="8"/>
      <c r="L189" s="8"/>
      <c r="M189" s="8"/>
    </row>
    <row r="190" spans="1:13" ht="14.85" customHeight="1">
      <c r="A190" s="171"/>
      <c r="B190" s="170"/>
      <c r="C190" s="170"/>
      <c r="D190" s="170"/>
      <c r="E190" s="170"/>
      <c r="F190" s="170"/>
      <c r="G190" s="170"/>
      <c r="H190" s="170"/>
      <c r="I190" s="170"/>
      <c r="J190" s="172"/>
      <c r="K190" s="8"/>
      <c r="L190" s="8"/>
      <c r="M190" s="8"/>
    </row>
    <row r="191" spans="1:13" ht="14.85" customHeight="1">
      <c r="A191" s="171"/>
      <c r="B191" s="170"/>
      <c r="C191" s="170"/>
      <c r="D191" s="170"/>
      <c r="E191" s="170"/>
      <c r="F191" s="170"/>
      <c r="G191" s="170"/>
      <c r="H191" s="170"/>
      <c r="I191" s="170"/>
      <c r="J191" s="172"/>
      <c r="K191" s="8"/>
      <c r="L191" s="8"/>
      <c r="M191" s="8"/>
    </row>
    <row r="192" spans="1:13" ht="15" customHeight="1">
      <c r="A192" s="173"/>
      <c r="B192" s="174"/>
      <c r="C192" s="174"/>
      <c r="D192" s="174"/>
      <c r="E192" s="174"/>
      <c r="F192" s="174"/>
      <c r="G192" s="174"/>
      <c r="H192" s="174"/>
      <c r="I192" s="174"/>
      <c r="J192" s="175"/>
      <c r="K192" s="8"/>
      <c r="L192" s="8"/>
      <c r="M192" s="8"/>
    </row>
    <row r="194" spans="1:12">
      <c r="A194" s="144"/>
      <c r="B194" s="144"/>
      <c r="C194" s="144"/>
      <c r="D194" s="144"/>
      <c r="E194" s="144"/>
      <c r="F194" s="144"/>
      <c r="G194" s="144"/>
      <c r="H194" s="144"/>
      <c r="I194" s="144"/>
      <c r="J194" s="144"/>
    </row>
    <row r="195" spans="1:12">
      <c r="A195" s="144"/>
      <c r="B195" s="144"/>
      <c r="C195" s="144"/>
      <c r="D195" s="144"/>
      <c r="E195" s="144"/>
      <c r="F195" s="144"/>
      <c r="G195" s="144"/>
      <c r="H195" s="144"/>
      <c r="I195" s="144"/>
      <c r="J195" s="144"/>
    </row>
    <row r="196" spans="1:12" ht="15" customHeight="1">
      <c r="A196" s="407"/>
      <c r="B196" s="407"/>
      <c r="C196" s="407"/>
      <c r="D196" s="407"/>
      <c r="E196" s="407"/>
      <c r="F196" s="407"/>
      <c r="G196" s="407"/>
      <c r="H196" s="407"/>
      <c r="I196" s="407"/>
      <c r="J196" s="407"/>
    </row>
    <row r="197" spans="1:12">
      <c r="A197" s="144"/>
      <c r="B197" s="144"/>
      <c r="C197" s="144"/>
      <c r="D197" s="144"/>
      <c r="E197" s="144"/>
      <c r="F197" s="144"/>
      <c r="G197" s="144"/>
      <c r="H197" s="144"/>
      <c r="I197" s="144"/>
      <c r="J197" s="144"/>
    </row>
    <row r="198" spans="1:12">
      <c r="A198" s="144"/>
      <c r="B198" s="144"/>
      <c r="C198" s="144"/>
      <c r="D198" s="144"/>
      <c r="E198" s="144"/>
      <c r="F198" s="144"/>
      <c r="G198" s="144"/>
      <c r="H198" s="144"/>
      <c r="I198" s="144"/>
      <c r="J198" s="144"/>
      <c r="K198" s="144"/>
      <c r="L198" s="144"/>
    </row>
    <row r="199" spans="1:12">
      <c r="A199" s="144"/>
      <c r="B199" s="144"/>
      <c r="C199" s="144"/>
      <c r="D199" s="144"/>
      <c r="E199" s="144"/>
      <c r="F199" s="144"/>
      <c r="G199" s="144"/>
      <c r="H199" s="144"/>
      <c r="I199" s="144"/>
      <c r="J199" s="144"/>
      <c r="K199" s="144"/>
      <c r="L199" s="144"/>
    </row>
    <row r="200" spans="1:12">
      <c r="A200" s="144"/>
      <c r="B200" s="144"/>
      <c r="C200" s="144"/>
      <c r="D200" s="144"/>
      <c r="E200" s="144"/>
      <c r="F200" s="144"/>
      <c r="G200" s="144"/>
      <c r="H200" s="144"/>
      <c r="I200" s="144"/>
      <c r="J200" s="144"/>
      <c r="K200" s="144"/>
      <c r="L200" s="144"/>
    </row>
    <row r="201" spans="1:12">
      <c r="A201" s="144"/>
      <c r="B201" s="144"/>
      <c r="C201" s="144"/>
      <c r="D201" s="144"/>
      <c r="E201" s="144"/>
      <c r="F201" s="144"/>
      <c r="G201" s="144"/>
      <c r="H201" s="144"/>
      <c r="I201" s="144"/>
      <c r="J201" s="144"/>
      <c r="K201" s="144"/>
      <c r="L201" s="144"/>
    </row>
    <row r="202" spans="1:12">
      <c r="A202" s="144"/>
      <c r="B202" s="144"/>
      <c r="C202" s="144"/>
      <c r="D202" s="144"/>
      <c r="E202" s="144"/>
      <c r="F202" s="144"/>
      <c r="G202" s="144"/>
      <c r="H202" s="144"/>
      <c r="I202" s="144"/>
      <c r="J202" s="144"/>
      <c r="K202" s="144"/>
      <c r="L202" s="144"/>
    </row>
    <row r="203" spans="1:12">
      <c r="A203" s="144"/>
      <c r="B203" s="144"/>
      <c r="C203" s="144"/>
      <c r="D203" s="144"/>
      <c r="E203" s="144"/>
      <c r="F203" s="144"/>
      <c r="G203" s="144"/>
      <c r="H203" s="144"/>
      <c r="I203" s="144"/>
      <c r="J203" s="144"/>
      <c r="K203" s="144" t="s">
        <v>96</v>
      </c>
      <c r="L203" s="144"/>
    </row>
    <row r="204" spans="1:12">
      <c r="A204" s="144"/>
      <c r="B204" s="144"/>
      <c r="C204" s="144"/>
      <c r="D204" s="144"/>
      <c r="E204" s="144"/>
      <c r="F204" s="144"/>
      <c r="G204" s="144"/>
      <c r="H204" s="144"/>
      <c r="I204" s="144"/>
      <c r="J204" s="144"/>
      <c r="K204" s="144"/>
      <c r="L204" s="144"/>
    </row>
    <row r="205" spans="1:12">
      <c r="A205" s="144"/>
      <c r="B205" s="144"/>
      <c r="C205" s="144"/>
      <c r="D205" s="144"/>
      <c r="E205" s="144"/>
      <c r="F205" s="144"/>
      <c r="G205" s="144"/>
      <c r="H205" s="144"/>
      <c r="I205" s="144"/>
      <c r="J205" s="144"/>
      <c r="K205" s="144"/>
      <c r="L205" s="144"/>
    </row>
    <row r="206" spans="1:12">
      <c r="A206" s="144"/>
      <c r="B206" s="144"/>
      <c r="C206" s="144"/>
      <c r="D206" s="144"/>
      <c r="E206" s="144"/>
      <c r="F206" s="144"/>
      <c r="G206" s="144"/>
      <c r="H206" s="144"/>
      <c r="I206" s="144"/>
      <c r="J206" s="144"/>
      <c r="K206" s="144"/>
      <c r="L206" s="144"/>
    </row>
    <row r="207" spans="1:12">
      <c r="A207" s="144"/>
      <c r="B207" s="144"/>
      <c r="C207" s="144"/>
      <c r="D207" s="144"/>
      <c r="E207" s="144"/>
      <c r="F207" s="144"/>
      <c r="G207" s="144"/>
      <c r="H207" s="144"/>
      <c r="I207" s="144"/>
      <c r="J207" s="144"/>
      <c r="K207" s="144"/>
      <c r="L207" s="144"/>
    </row>
    <row r="208" spans="1:12">
      <c r="A208" s="144"/>
      <c r="B208" s="144"/>
      <c r="C208" s="144"/>
      <c r="D208" s="144"/>
      <c r="E208" s="144"/>
      <c r="F208" s="144"/>
      <c r="G208" s="144"/>
      <c r="H208" s="144"/>
      <c r="I208" s="144"/>
      <c r="J208" s="144"/>
      <c r="K208" s="144"/>
      <c r="L208" s="144"/>
    </row>
    <row r="209" spans="1:12">
      <c r="A209" s="144"/>
      <c r="B209" s="144"/>
      <c r="C209" s="144"/>
      <c r="D209" s="144"/>
      <c r="E209" s="144"/>
      <c r="F209" s="144"/>
      <c r="G209" s="144"/>
      <c r="H209" s="144"/>
      <c r="I209" s="144"/>
      <c r="J209" s="144"/>
      <c r="K209" s="144"/>
      <c r="L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row>
    <row r="312" spans="1:12">
      <c r="A312" s="144"/>
      <c r="B312" s="144"/>
      <c r="C312" s="144"/>
      <c r="D312" s="144"/>
      <c r="E312" s="144"/>
      <c r="F312" s="144"/>
      <c r="G312" s="144"/>
      <c r="H312" s="144"/>
      <c r="I312" s="144"/>
      <c r="J312" s="144"/>
    </row>
    <row r="313" spans="1:12">
      <c r="A313" s="144"/>
      <c r="B313" s="144"/>
      <c r="C313" s="144"/>
      <c r="D313" s="144"/>
      <c r="E313" s="144"/>
      <c r="F313" s="144"/>
      <c r="G313" s="144"/>
      <c r="H313" s="144"/>
      <c r="I313" s="144"/>
      <c r="J313" s="144"/>
    </row>
    <row r="314" spans="1:12">
      <c r="A314" s="144"/>
      <c r="B314" s="144"/>
      <c r="C314" s="144"/>
      <c r="D314" s="144"/>
      <c r="E314" s="144"/>
      <c r="F314" s="144"/>
      <c r="G314" s="144"/>
      <c r="H314" s="144"/>
      <c r="I314" s="144"/>
      <c r="J314" s="144"/>
    </row>
    <row r="315" spans="1:12">
      <c r="A315" s="144"/>
      <c r="B315" s="144"/>
      <c r="C315" s="144"/>
      <c r="D315" s="144"/>
      <c r="E315" s="144"/>
      <c r="F315" s="144"/>
      <c r="G315" s="144"/>
      <c r="H315" s="144"/>
      <c r="I315" s="144"/>
      <c r="J315" s="144"/>
    </row>
    <row r="316" spans="1:12">
      <c r="A316" s="144"/>
      <c r="B316" s="144"/>
      <c r="C316" s="144"/>
      <c r="D316" s="144"/>
      <c r="E316" s="144"/>
      <c r="F316" s="144"/>
      <c r="G316" s="144"/>
      <c r="H316" s="144"/>
      <c r="I316" s="144"/>
      <c r="J316" s="144"/>
    </row>
    <row r="317" spans="1:12">
      <c r="A317" s="144"/>
      <c r="B317" s="144"/>
      <c r="C317" s="144"/>
      <c r="D317" s="144"/>
      <c r="E317" s="144"/>
      <c r="F317" s="144"/>
      <c r="G317" s="144"/>
      <c r="H317" s="144"/>
      <c r="I317" s="144"/>
      <c r="J317" s="144"/>
    </row>
    <row r="318" spans="1:12">
      <c r="A318" s="144"/>
      <c r="B318" s="144"/>
      <c r="C318" s="144"/>
      <c r="D318" s="144"/>
      <c r="E318" s="144"/>
      <c r="F318" s="144"/>
      <c r="G318" s="144"/>
      <c r="H318" s="144"/>
      <c r="I318" s="144"/>
      <c r="J318" s="144"/>
    </row>
    <row r="319" spans="1:12">
      <c r="A319" s="144"/>
      <c r="B319" s="144"/>
      <c r="C319" s="144"/>
      <c r="D319" s="144"/>
      <c r="E319" s="144"/>
      <c r="F319" s="144"/>
      <c r="G319" s="144"/>
      <c r="H319" s="144"/>
      <c r="I319" s="144"/>
      <c r="J319" s="144"/>
    </row>
    <row r="320" spans="1:12">
      <c r="A320" s="144"/>
      <c r="B320" s="144"/>
      <c r="C320" s="144"/>
      <c r="D320" s="144"/>
      <c r="E320" s="144"/>
      <c r="F320" s="144"/>
      <c r="G320" s="144"/>
      <c r="H320" s="144"/>
      <c r="I320" s="144"/>
      <c r="J320" s="144"/>
    </row>
    <row r="321" spans="1:10">
      <c r="A321" s="144"/>
      <c r="B321" s="144"/>
      <c r="C321" s="144"/>
      <c r="D321" s="144"/>
      <c r="E321" s="144"/>
      <c r="F321" s="144"/>
      <c r="G321" s="144"/>
      <c r="H321" s="144"/>
      <c r="I321" s="144"/>
      <c r="J321" s="144"/>
    </row>
    <row r="322" spans="1:10">
      <c r="A322" s="144"/>
      <c r="B322" s="144"/>
      <c r="C322" s="144"/>
      <c r="D322" s="144"/>
      <c r="E322" s="144"/>
      <c r="F322" s="144"/>
      <c r="G322" s="144"/>
      <c r="H322" s="144"/>
      <c r="I322" s="144"/>
      <c r="J322" s="144"/>
    </row>
    <row r="323" spans="1:10">
      <c r="A323" s="144"/>
      <c r="B323" s="144"/>
      <c r="C323" s="144"/>
      <c r="D323" s="144"/>
      <c r="E323" s="144"/>
      <c r="F323" s="144"/>
      <c r="G323" s="144"/>
      <c r="H323" s="144"/>
      <c r="I323" s="144"/>
      <c r="J323" s="144"/>
    </row>
    <row r="324" spans="1:10">
      <c r="A324" s="144"/>
      <c r="B324" s="144"/>
      <c r="C324" s="144"/>
      <c r="D324" s="144"/>
      <c r="E324" s="144"/>
      <c r="F324" s="144"/>
      <c r="G324" s="144"/>
      <c r="H324" s="144"/>
      <c r="I324" s="144"/>
      <c r="J324" s="144"/>
    </row>
    <row r="325" spans="1:10">
      <c r="A325" s="144"/>
      <c r="B325" s="144"/>
      <c r="C325" s="144"/>
      <c r="D325" s="144"/>
      <c r="E325" s="144"/>
      <c r="F325" s="144"/>
      <c r="G325" s="144"/>
      <c r="H325" s="144"/>
      <c r="I325" s="144"/>
      <c r="J325" s="144"/>
    </row>
    <row r="326" spans="1:10">
      <c r="A326" s="144"/>
      <c r="B326" s="144"/>
      <c r="C326" s="144"/>
      <c r="D326" s="144"/>
      <c r="E326" s="144"/>
      <c r="F326" s="144"/>
      <c r="G326" s="144"/>
      <c r="H326" s="144"/>
      <c r="I326" s="144"/>
      <c r="J326" s="144"/>
    </row>
    <row r="327" spans="1:10">
      <c r="A327" s="144"/>
      <c r="B327" s="144"/>
      <c r="C327" s="144"/>
      <c r="D327" s="144"/>
      <c r="E327" s="144"/>
      <c r="F327" s="144"/>
      <c r="G327" s="144"/>
      <c r="H327" s="144"/>
      <c r="I327" s="144"/>
      <c r="J327" s="144"/>
    </row>
    <row r="328" spans="1:10">
      <c r="A328" s="144"/>
      <c r="B328" s="144"/>
      <c r="C328" s="144"/>
      <c r="D328" s="144"/>
      <c r="E328" s="144"/>
      <c r="F328" s="144"/>
      <c r="G328" s="144"/>
      <c r="H328" s="144"/>
      <c r="I328" s="144"/>
      <c r="J328" s="144"/>
    </row>
    <row r="329" spans="1:10">
      <c r="A329" s="144"/>
      <c r="B329" s="144"/>
      <c r="C329" s="144"/>
      <c r="D329" s="144"/>
      <c r="E329" s="144"/>
      <c r="F329" s="144"/>
      <c r="G329" s="144"/>
      <c r="H329" s="144"/>
      <c r="I329" s="144"/>
      <c r="J329" s="144"/>
    </row>
    <row r="330" spans="1:10">
      <c r="A330" s="144"/>
      <c r="B330" s="144"/>
      <c r="C330" s="144"/>
      <c r="D330" s="144"/>
      <c r="E330" s="144"/>
      <c r="F330" s="144"/>
      <c r="G330" s="144"/>
      <c r="H330" s="144"/>
      <c r="I330" s="144"/>
      <c r="J330" s="144"/>
    </row>
    <row r="331" spans="1:10">
      <c r="A331" s="144"/>
      <c r="B331" s="144"/>
      <c r="C331" s="144"/>
      <c r="D331" s="144"/>
      <c r="E331" s="144"/>
      <c r="F331" s="144"/>
      <c r="G331" s="144"/>
      <c r="H331" s="144"/>
      <c r="I331" s="144"/>
      <c r="J331" s="144"/>
    </row>
    <row r="332" spans="1:10">
      <c r="A332" s="144"/>
      <c r="B332" s="144"/>
      <c r="C332" s="144"/>
      <c r="D332" s="144"/>
      <c r="E332" s="144"/>
      <c r="F332" s="144"/>
      <c r="G332" s="144"/>
      <c r="H332" s="144"/>
      <c r="I332" s="144"/>
      <c r="J332" s="144"/>
    </row>
    <row r="333" spans="1:10">
      <c r="A333" s="144"/>
      <c r="B333" s="144"/>
      <c r="C333" s="144"/>
      <c r="D333" s="144"/>
      <c r="E333" s="144"/>
      <c r="F333" s="144"/>
      <c r="G333" s="144"/>
      <c r="H333" s="144"/>
      <c r="I333" s="144"/>
      <c r="J333" s="144"/>
    </row>
    <row r="334" spans="1:10">
      <c r="A334" s="144"/>
      <c r="B334" s="144"/>
      <c r="C334" s="144"/>
      <c r="D334" s="144"/>
      <c r="E334" s="144"/>
      <c r="F334" s="144"/>
      <c r="G334" s="144"/>
      <c r="H334" s="144"/>
      <c r="I334" s="144"/>
      <c r="J334" s="144"/>
    </row>
    <row r="335" spans="1:10">
      <c r="A335" s="144"/>
      <c r="B335" s="144"/>
      <c r="C335" s="144"/>
      <c r="D335" s="144"/>
      <c r="E335" s="144"/>
      <c r="F335" s="144"/>
      <c r="G335" s="144"/>
      <c r="H335" s="144"/>
      <c r="I335" s="144"/>
      <c r="J335" s="144"/>
    </row>
    <row r="336" spans="1:10">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sheetData>
  <mergeCells count="245">
    <mergeCell ref="A71:J71"/>
    <mergeCell ref="H63:J63"/>
    <mergeCell ref="C150:J150"/>
    <mergeCell ref="A150:B150"/>
    <mergeCell ref="C151:J151"/>
    <mergeCell ref="A151:B151"/>
    <mergeCell ref="A75:B75"/>
    <mergeCell ref="E75:F75"/>
    <mergeCell ref="G75:H75"/>
    <mergeCell ref="I75:J75"/>
    <mergeCell ref="A76:B76"/>
    <mergeCell ref="E76:F76"/>
    <mergeCell ref="G76:H76"/>
    <mergeCell ref="I76:J76"/>
    <mergeCell ref="E73:F73"/>
    <mergeCell ref="A110:J110"/>
    <mergeCell ref="A111:C111"/>
    <mergeCell ref="H112:J112"/>
    <mergeCell ref="A112:G112"/>
    <mergeCell ref="F115:G115"/>
    <mergeCell ref="A77:B77"/>
    <mergeCell ref="E77:F77"/>
    <mergeCell ref="G77:H77"/>
    <mergeCell ref="I77:J77"/>
    <mergeCell ref="A78:B78"/>
    <mergeCell ref="E78:F78"/>
    <mergeCell ref="G78:H78"/>
    <mergeCell ref="I78:J78"/>
    <mergeCell ref="H118:J118"/>
    <mergeCell ref="H119:J119"/>
    <mergeCell ref="A117:C117"/>
    <mergeCell ref="H114:J114"/>
    <mergeCell ref="H116:J116"/>
    <mergeCell ref="A113:G113"/>
    <mergeCell ref="H113:J113"/>
    <mergeCell ref="F114:G114"/>
    <mergeCell ref="I103:J103"/>
    <mergeCell ref="I107:J107"/>
    <mergeCell ref="A107:D107"/>
    <mergeCell ref="A104:B104"/>
    <mergeCell ref="A103:B103"/>
    <mergeCell ref="I104:J104"/>
    <mergeCell ref="I106:J106"/>
    <mergeCell ref="E107:F107"/>
    <mergeCell ref="G107:H107"/>
    <mergeCell ref="A105:B105"/>
    <mergeCell ref="I105:J105"/>
    <mergeCell ref="F119:G119"/>
    <mergeCell ref="A196:J196"/>
    <mergeCell ref="E174:F174"/>
    <mergeCell ref="E139:E140"/>
    <mergeCell ref="F139:F140"/>
    <mergeCell ref="G139:G140"/>
    <mergeCell ref="A126:G126"/>
    <mergeCell ref="A123:C123"/>
    <mergeCell ref="H124:J124"/>
    <mergeCell ref="A124:G124"/>
    <mergeCell ref="A125:G125"/>
    <mergeCell ref="H125:J125"/>
    <mergeCell ref="A136:J136"/>
    <mergeCell ref="A144:J145"/>
    <mergeCell ref="D153:E153"/>
    <mergeCell ref="D155:E155"/>
    <mergeCell ref="G153:J153"/>
    <mergeCell ref="G154:J154"/>
    <mergeCell ref="E128:G128"/>
    <mergeCell ref="H126:J126"/>
    <mergeCell ref="H128:J128"/>
    <mergeCell ref="A186:J186"/>
    <mergeCell ref="B140:D140"/>
    <mergeCell ref="A131:G131"/>
    <mergeCell ref="I73:J73"/>
    <mergeCell ref="E74:F74"/>
    <mergeCell ref="G74:H74"/>
    <mergeCell ref="E116:G116"/>
    <mergeCell ref="C56:E56"/>
    <mergeCell ref="C58:E58"/>
    <mergeCell ref="G73:H73"/>
    <mergeCell ref="I72:J72"/>
    <mergeCell ref="A73:B73"/>
    <mergeCell ref="A74:B74"/>
    <mergeCell ref="H58:J58"/>
    <mergeCell ref="I74:J74"/>
    <mergeCell ref="H66:J66"/>
    <mergeCell ref="A64:B64"/>
    <mergeCell ref="C64:E64"/>
    <mergeCell ref="F64:G64"/>
    <mergeCell ref="H64:J64"/>
    <mergeCell ref="A65:B65"/>
    <mergeCell ref="C65:E65"/>
    <mergeCell ref="F65:G65"/>
    <mergeCell ref="H65:J65"/>
    <mergeCell ref="A79:B79"/>
    <mergeCell ref="C66:E66"/>
    <mergeCell ref="F66:G66"/>
    <mergeCell ref="A66:B66"/>
    <mergeCell ref="A5:J6"/>
    <mergeCell ref="A19:J20"/>
    <mergeCell ref="C8:J8"/>
    <mergeCell ref="C9:J9"/>
    <mergeCell ref="C10:J10"/>
    <mergeCell ref="C11:J11"/>
    <mergeCell ref="C12:J12"/>
    <mergeCell ref="F54:J54"/>
    <mergeCell ref="A54:E54"/>
    <mergeCell ref="A53:J53"/>
    <mergeCell ref="C13:D13"/>
    <mergeCell ref="A17:B17"/>
    <mergeCell ref="H57:J57"/>
    <mergeCell ref="A55:B55"/>
    <mergeCell ref="E72:H72"/>
    <mergeCell ref="F55:G55"/>
    <mergeCell ref="H55:J55"/>
    <mergeCell ref="F56:G56"/>
    <mergeCell ref="H56:J56"/>
    <mergeCell ref="F58:G58"/>
    <mergeCell ref="A72:B72"/>
    <mergeCell ref="A61:J61"/>
    <mergeCell ref="A58:B58"/>
    <mergeCell ref="A56:B56"/>
    <mergeCell ref="C55:E55"/>
    <mergeCell ref="A62:E62"/>
    <mergeCell ref="F62:J62"/>
    <mergeCell ref="A63:B63"/>
    <mergeCell ref="C63:E63"/>
    <mergeCell ref="H59:J59"/>
    <mergeCell ref="F59:G59"/>
    <mergeCell ref="C59:E59"/>
    <mergeCell ref="A59:B59"/>
    <mergeCell ref="F63:G63"/>
    <mergeCell ref="A57:B57"/>
    <mergeCell ref="C57:E57"/>
    <mergeCell ref="F57:G57"/>
    <mergeCell ref="A118:G118"/>
    <mergeCell ref="H121:J121"/>
    <mergeCell ref="A108:D108"/>
    <mergeCell ref="G156:J156"/>
    <mergeCell ref="H130:J130"/>
    <mergeCell ref="H131:J131"/>
    <mergeCell ref="A130:G130"/>
    <mergeCell ref="A147:B147"/>
    <mergeCell ref="B139:D139"/>
    <mergeCell ref="G155:J155"/>
    <mergeCell ref="E79:F79"/>
    <mergeCell ref="G79:H79"/>
    <mergeCell ref="I79:J79"/>
    <mergeCell ref="A80:B80"/>
    <mergeCell ref="E80:F80"/>
    <mergeCell ref="G80:H80"/>
    <mergeCell ref="I80:J80"/>
    <mergeCell ref="A81:B81"/>
    <mergeCell ref="E81:F81"/>
    <mergeCell ref="G81:H81"/>
    <mergeCell ref="I81:J81"/>
    <mergeCell ref="A82:B82"/>
    <mergeCell ref="E82:F82"/>
    <mergeCell ref="G82:H82"/>
    <mergeCell ref="I82:J82"/>
    <mergeCell ref="A83:B83"/>
    <mergeCell ref="E83:F83"/>
    <mergeCell ref="G83:H83"/>
    <mergeCell ref="I83:J83"/>
    <mergeCell ref="A84:B84"/>
    <mergeCell ref="E84:F84"/>
    <mergeCell ref="G84:H84"/>
    <mergeCell ref="I84:J84"/>
    <mergeCell ref="A85:B85"/>
    <mergeCell ref="E85:F85"/>
    <mergeCell ref="G85:H85"/>
    <mergeCell ref="I85:J85"/>
    <mergeCell ref="A86:B86"/>
    <mergeCell ref="E86:F86"/>
    <mergeCell ref="G86:H86"/>
    <mergeCell ref="I86:J86"/>
    <mergeCell ref="A87:B87"/>
    <mergeCell ref="E87:F87"/>
    <mergeCell ref="G87:H87"/>
    <mergeCell ref="I87:J87"/>
    <mergeCell ref="A88:B88"/>
    <mergeCell ref="E88:F88"/>
    <mergeCell ref="G88:H88"/>
    <mergeCell ref="I88:J88"/>
    <mergeCell ref="A89:B89"/>
    <mergeCell ref="E89:F89"/>
    <mergeCell ref="G89:H89"/>
    <mergeCell ref="I89:J89"/>
    <mergeCell ref="A90:B90"/>
    <mergeCell ref="E90:F90"/>
    <mergeCell ref="G90:H90"/>
    <mergeCell ref="I90:J90"/>
    <mergeCell ref="A91:B91"/>
    <mergeCell ref="E91:F91"/>
    <mergeCell ref="G91:H91"/>
    <mergeCell ref="I91:J91"/>
    <mergeCell ref="A92:B92"/>
    <mergeCell ref="E92:F92"/>
    <mergeCell ref="G92:H92"/>
    <mergeCell ref="I92:J92"/>
    <mergeCell ref="A93:B93"/>
    <mergeCell ref="E93:F93"/>
    <mergeCell ref="G93:H93"/>
    <mergeCell ref="I93:J93"/>
    <mergeCell ref="A94:B94"/>
    <mergeCell ref="E94:F94"/>
    <mergeCell ref="G94:H94"/>
    <mergeCell ref="I94:J94"/>
    <mergeCell ref="A95:B95"/>
    <mergeCell ref="E95:F95"/>
    <mergeCell ref="G95:H95"/>
    <mergeCell ref="I95:J95"/>
    <mergeCell ref="A96:B96"/>
    <mergeCell ref="E96:F96"/>
    <mergeCell ref="G96:H96"/>
    <mergeCell ref="I96:J96"/>
    <mergeCell ref="A97:B97"/>
    <mergeCell ref="E97:F97"/>
    <mergeCell ref="G97:H97"/>
    <mergeCell ref="I97:J97"/>
    <mergeCell ref="A98:B98"/>
    <mergeCell ref="E98:F98"/>
    <mergeCell ref="G98:H98"/>
    <mergeCell ref="I98:J98"/>
    <mergeCell ref="A99:B99"/>
    <mergeCell ref="E99:F99"/>
    <mergeCell ref="G99:H99"/>
    <mergeCell ref="I99:J99"/>
    <mergeCell ref="I100:J100"/>
    <mergeCell ref="A101:B101"/>
    <mergeCell ref="E101:F101"/>
    <mergeCell ref="G101:H101"/>
    <mergeCell ref="I101:J101"/>
    <mergeCell ref="A102:B102"/>
    <mergeCell ref="E102:F102"/>
    <mergeCell ref="G102:H102"/>
    <mergeCell ref="I102:J102"/>
    <mergeCell ref="E103:F103"/>
    <mergeCell ref="G103:H103"/>
    <mergeCell ref="E104:F104"/>
    <mergeCell ref="G104:H104"/>
    <mergeCell ref="E105:F105"/>
    <mergeCell ref="G105:H105"/>
    <mergeCell ref="A106:H106"/>
    <mergeCell ref="A100:B100"/>
    <mergeCell ref="E100:F100"/>
    <mergeCell ref="G100:H100"/>
  </mergeCells>
  <pageMargins left="0.67"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activeCell="E8" sqref="E8"/>
    </sheetView>
  </sheetViews>
  <sheetFormatPr defaultRowHeight="14.25"/>
  <cols>
    <col min="1" max="16384" width="9.140625" style="188"/>
  </cols>
  <sheetData>
    <row r="1" spans="1:3">
      <c r="A1" s="453" t="s">
        <v>141</v>
      </c>
      <c r="B1" s="453"/>
      <c r="C1" s="453"/>
    </row>
    <row r="2" spans="1:3">
      <c r="A2" s="453" t="s">
        <v>143</v>
      </c>
      <c r="B2" s="453"/>
      <c r="C2" s="453"/>
    </row>
    <row r="3" spans="1:3">
      <c r="A3" s="453" t="s">
        <v>142</v>
      </c>
      <c r="B3" s="453"/>
      <c r="C3" s="453"/>
    </row>
  </sheetData>
  <mergeCells count="3">
    <mergeCell ref="A1:C1"/>
    <mergeCell ref="A2:C2"/>
    <mergeCell ref="A3:C3"/>
  </mergeCells>
  <pageMargins left="0.25" right="0.25" top="0.75" bottom="0.75" header="0.3" footer="0.3"/>
  <pageSetup paperSize="5"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Sheet2</vt:lpstr>
      <vt:lpstr>Sheet1</vt:lpstr>
      <vt:lpstr>Sheet3</vt:lpstr>
      <vt:lpstr>Sheet1!Print_Area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2026-08-10T08:30:56Z</dcterms:modified>
</cp:coreProperties>
</file>