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drawings/drawing2.xml" ContentType="application/vnd.openxmlformats-officedocument.drawing+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240" yWindow="165" windowWidth="14805" windowHeight="7950" activeTab="1"/>
  </bookViews>
  <sheets>
    <sheet name="Penilaian Agunan" sheetId="4" r:id="rId1"/>
    <sheet name="Lap Analisa" sheetId="2" r:id="rId2"/>
    <sheet name="Neraca" sheetId="3" r:id="rId3"/>
    <sheet name="KELENGKAPAN SURVEI" sheetId="5" r:id="rId4"/>
    <sheet name="PARAMETER SERTIFIKAT" sheetId="6" r:id="rId5"/>
  </sheets>
  <externalReferences>
    <externalReference r:id="rId6"/>
  </externalReferences>
  <definedNames>
    <definedName name="Hubungan1">[1]Sheet1!$AZ$1:$AZ$6</definedName>
  </definedNames>
  <calcPr calcId="144525"/>
</workbook>
</file>

<file path=xl/calcChain.xml><?xml version="1.0" encoding="utf-8"?>
<calcChain xmlns="http://schemas.openxmlformats.org/spreadsheetml/2006/main">
  <c r="K314" i="2" l="1"/>
  <c r="L309" i="2"/>
  <c r="L296" i="2"/>
  <c r="L292" i="2"/>
  <c r="L291" i="2"/>
  <c r="L297" i="2" l="1"/>
  <c r="L298" i="2" s="1"/>
  <c r="L293" i="2"/>
  <c r="P221" i="2" l="1"/>
  <c r="N281" i="2" l="1"/>
  <c r="G344" i="2"/>
  <c r="G345" i="2" l="1"/>
  <c r="G346" i="2" s="1"/>
  <c r="E243" i="2"/>
  <c r="E232" i="2"/>
  <c r="E231" i="2"/>
  <c r="N230" i="2"/>
  <c r="N229" i="2"/>
  <c r="E331" i="2"/>
  <c r="O327" i="2"/>
  <c r="C285" i="2" s="1"/>
  <c r="O326" i="2"/>
  <c r="E235" i="2" l="1"/>
  <c r="O325" i="2"/>
  <c r="E236" i="2" l="1"/>
  <c r="E247" i="2" s="1"/>
  <c r="L301" i="2"/>
  <c r="N278" i="2"/>
  <c r="N267" i="2"/>
  <c r="L302" i="2" s="1"/>
  <c r="L303" i="2" s="1"/>
  <c r="L308" i="2" s="1"/>
  <c r="L310" i="2" s="1"/>
  <c r="L311" i="2" s="1"/>
  <c r="K315" i="2" s="1"/>
  <c r="K316" i="2" s="1"/>
  <c r="I318" i="2" l="1"/>
  <c r="K319" i="2" s="1"/>
  <c r="N268" i="2"/>
  <c r="N279" i="2" s="1"/>
  <c r="N280" i="2" s="1"/>
  <c r="C284" i="2" l="1"/>
  <c r="M284" i="2" s="1"/>
  <c r="H221" i="2"/>
  <c r="P180" i="2" l="1"/>
  <c r="P181" i="2" s="1"/>
  <c r="H180" i="2" l="1"/>
  <c r="H181" i="2" s="1"/>
  <c r="E180" i="2"/>
  <c r="E181" i="2" s="1"/>
  <c r="F46" i="6" l="1"/>
  <c r="F48" i="6" s="1"/>
  <c r="L221" i="2" l="1"/>
  <c r="N228" i="2" s="1"/>
  <c r="K320" i="2" l="1"/>
  <c r="K321" i="2" s="1"/>
  <c r="K322" i="2" s="1"/>
  <c r="N233" i="2"/>
  <c r="N238" i="2" s="1"/>
  <c r="N241" i="2" s="1"/>
  <c r="N245" i="2" s="1"/>
  <c r="N247" i="2" s="1"/>
  <c r="M7" i="3"/>
  <c r="M13" i="3"/>
  <c r="M11" i="3"/>
  <c r="M18" i="3"/>
  <c r="M6" i="3"/>
  <c r="F33" i="3"/>
  <c r="F34" i="3" s="1"/>
  <c r="F35" i="3" s="1"/>
  <c r="C22" i="3"/>
  <c r="C26" i="3" s="1"/>
  <c r="M19" i="3"/>
  <c r="C15" i="3"/>
  <c r="F12" i="3"/>
  <c r="F38" i="3" l="1"/>
  <c r="F17" i="3"/>
  <c r="F26" i="3" l="1"/>
  <c r="M10" i="3"/>
  <c r="F20" i="3"/>
  <c r="F24" i="3" s="1"/>
  <c r="M9" i="3" s="1"/>
  <c r="M16" i="3"/>
  <c r="F40" i="3"/>
  <c r="F42" i="3" s="1"/>
  <c r="O358" i="2"/>
  <c r="M15" i="3" l="1"/>
  <c r="M14" i="3"/>
  <c r="O363" i="2" l="1"/>
  <c r="O362" i="2" s="1"/>
  <c r="P199" i="2"/>
  <c r="P200" i="2" s="1"/>
  <c r="E199" i="2"/>
  <c r="E200" i="2" s="1"/>
  <c r="O376" i="2"/>
  <c r="O368" i="2"/>
  <c r="O367" i="2" s="1"/>
  <c r="C385" i="2" l="1"/>
  <c r="O370" i="2"/>
  <c r="O380" i="2" s="1"/>
  <c r="C384" i="2" s="1"/>
  <c r="M384" i="2" l="1"/>
</calcChain>
</file>

<file path=xl/sharedStrings.xml><?xml version="1.0" encoding="utf-8"?>
<sst xmlns="http://schemas.openxmlformats.org/spreadsheetml/2006/main" count="766" uniqueCount="509">
  <si>
    <t>OPERASIONAL USAHA/Lain-lain</t>
  </si>
  <si>
    <t>SUKU BUNGA</t>
  </si>
  <si>
    <t>%</t>
  </si>
  <si>
    <t>Margin Keuntungan</t>
  </si>
  <si>
    <t>BIAYA HIDUP, PENDIDIKAN DLL</t>
  </si>
  <si>
    <t>TAKSASI</t>
  </si>
  <si>
    <t>LSR</t>
  </si>
  <si>
    <t>MAX PH</t>
  </si>
  <si>
    <t>TENOR (bln)</t>
  </si>
  <si>
    <t>(angsuran per bulan)</t>
  </si>
  <si>
    <t>X</t>
  </si>
  <si>
    <t>Menikah</t>
  </si>
  <si>
    <t>Belum Menikah</t>
  </si>
  <si>
    <t>:</t>
  </si>
  <si>
    <t>ANALISA CALON DEBITUR</t>
  </si>
  <si>
    <t xml:space="preserve">Karyawan </t>
  </si>
  <si>
    <t>HPP</t>
  </si>
  <si>
    <t>PLAFON</t>
  </si>
  <si>
    <t>ANGSURAN</t>
  </si>
  <si>
    <t>TOTAL PLAFON &amp; ANGSURAN</t>
  </si>
  <si>
    <t>FASILITAS</t>
  </si>
  <si>
    <t>BANK</t>
  </si>
  <si>
    <t>Pendapatan Bersih</t>
  </si>
  <si>
    <t>24 X</t>
  </si>
  <si>
    <t>12 x</t>
  </si>
  <si>
    <t>Laba Kotor</t>
  </si>
  <si>
    <t>Aktiva Tetap</t>
  </si>
  <si>
    <t>Tanah &amp; Bangunan</t>
  </si>
  <si>
    <t>Modal Sendiri</t>
  </si>
  <si>
    <t>TOTAL AKTIVA</t>
  </si>
  <si>
    <t>KOL</t>
  </si>
  <si>
    <t>PENDAPATAN I</t>
  </si>
  <si>
    <t>PENDAPATAN 2</t>
  </si>
  <si>
    <t>BIAYA BIAYA</t>
  </si>
  <si>
    <t>DSR - DEBT SERVICE RATIO (EBITDA/KEWAJIBAN)X1%</t>
  </si>
  <si>
    <t xml:space="preserve"> ** Pendapatan bersih - Living Cost</t>
  </si>
  <si>
    <t xml:space="preserve"> **Total angsuran bank + Next angsuran yang akan disetujui</t>
  </si>
  <si>
    <t>PENDAPATAN 3</t>
  </si>
  <si>
    <t>TOTAL BIAYA OPERASIONAL</t>
  </si>
  <si>
    <t>MUTASI DEBET</t>
  </si>
  <si>
    <t>MUTASI KREDIT</t>
  </si>
  <si>
    <t>NOMINAL</t>
  </si>
  <si>
    <t>TOTAL</t>
  </si>
  <si>
    <t>No Name</t>
  </si>
  <si>
    <t>Alamt</t>
  </si>
  <si>
    <t xml:space="preserve"> REKAPITULASI REKENING TABUNGAN / ASPEK KEUANGAN</t>
  </si>
  <si>
    <t xml:space="preserve"> REKAPITULASI KEGIATAN TRANSAKSI  / ASPEK KEUANGAN</t>
  </si>
  <si>
    <t>ANALISA REPAYMENT CAPACITY</t>
  </si>
  <si>
    <t>Usaha 1</t>
  </si>
  <si>
    <t>Usaha 2</t>
  </si>
  <si>
    <t>Usaha 3</t>
  </si>
  <si>
    <t>KEWAJIBAN BANK YANG SEDANG BERJALAN (Plafon &amp; Angsuran/bln)</t>
  </si>
  <si>
    <t>NOTA PEMBELIAN</t>
  </si>
  <si>
    <t>NOTA PENJUALAN</t>
  </si>
  <si>
    <t>TOTAL PENDAPATAN KOTOR KUMULATIF</t>
  </si>
  <si>
    <t xml:space="preserve">artinya jumlah pemasukan dan pengeluaran untuk usaha cadeb dikatakan stabil. </t>
  </si>
  <si>
    <t>kredit dan debit dimana jumlah transaksi keduanya dapat dikatakan sama besar,</t>
  </si>
  <si>
    <t>Mutasi kredit dan debit cadeb tergolong aktif dimana fasilitas yang terpakai secara</t>
  </si>
  <si>
    <t>optimal dan fluktuatif. Hal ini menunjukan bahwa usaha cadeb berjalan normal,</t>
  </si>
  <si>
    <t>transaksi cadeb bersifat tunai dengan kondisi keuangan yang  cukup baik, sehingga</t>
  </si>
  <si>
    <t xml:space="preserve">dapat disimpulkan bahwa usaha cadeb berpotensi untuk dikembangkan. </t>
  </si>
  <si>
    <t>bahwa usaha cadeb dapat dikatakan cukup stabil dimana dari bulan ke bulan ada</t>
  </si>
  <si>
    <t xml:space="preserve">kenaikan dan penurunan hanya saja GAP kenaikan dan penurunan tersebut tidak </t>
  </si>
  <si>
    <t>terlalu besar, hal ini menunjukan kondisi penjualan cadeb cukup stabil, sehingga</t>
  </si>
  <si>
    <t xml:space="preserve">jika dikaitkan dengan rencana cadeb untuk pengembangan usaha memang cukup </t>
  </si>
  <si>
    <t xml:space="preserve">baik, namun sayangnya dana yang digunakan untuk pengembangan ini didapatkan </t>
  </si>
  <si>
    <t xml:space="preserve">dari pinjaman bukan dari hasil perputaran usaha dikarenakan sebelumnya juga </t>
  </si>
  <si>
    <t>cadeb telah mendapatkan pinjaman sebesar Rp. 500.000.000.</t>
  </si>
  <si>
    <t>Freddy Sanjaya</t>
  </si>
  <si>
    <t>PRODUK : KAMU/KAMU HT/KR/KB/KBW/KJE/KPM/KPMB/KAMA</t>
  </si>
  <si>
    <t>Nomor BPKB</t>
  </si>
  <si>
    <t>Tahun Pembuatan</t>
  </si>
  <si>
    <t>Nomor Kendaraan</t>
  </si>
  <si>
    <t>Gembong Saptono P</t>
  </si>
  <si>
    <t>PERMOHONAN NASABAH</t>
  </si>
  <si>
    <t xml:space="preserve"> Baru</t>
  </si>
  <si>
    <t>Repeat Order</t>
  </si>
  <si>
    <t>Cerai Mati</t>
  </si>
  <si>
    <t>Cerai hidup</t>
  </si>
  <si>
    <t>STATUS NASABAH / CALON</t>
  </si>
  <si>
    <t>Tujuan penggunaan :  Penambahan  modal usaha</t>
  </si>
  <si>
    <t>Nama</t>
  </si>
  <si>
    <t>Kurang baik</t>
  </si>
  <si>
    <t>Cukup baik</t>
  </si>
  <si>
    <t>KETERANGAN / PENJELASAN :</t>
  </si>
  <si>
    <t>ASPEK TEKNIS</t>
  </si>
  <si>
    <t>Tempat usaha</t>
  </si>
  <si>
    <t>Sewa</t>
  </si>
  <si>
    <t>Milik sendiri</t>
  </si>
  <si>
    <t>Sarana &amp; Prasarana</t>
  </si>
  <si>
    <t>Cukup memadai</t>
  </si>
  <si>
    <t>Kurang memadai</t>
  </si>
  <si>
    <t>Jumlah tenaga kerja</t>
  </si>
  <si>
    <t>Mencukupi</t>
  </si>
  <si>
    <t>Kurang mencukupi</t>
  </si>
  <si>
    <t>Ketergantungan pada</t>
  </si>
  <si>
    <t>supplier tertentu</t>
  </si>
  <si>
    <t>&lt; 3 Suppliers</t>
  </si>
  <si>
    <t>3 - 5 Suppliers</t>
  </si>
  <si>
    <t>&gt; 5 Suppliers</t>
  </si>
  <si>
    <t>Status kepemilikan tempat usaha status milik sendiri, sedang agunan yang akan serahkan berupa rumah tinggal yang saat ini ditempati oleh keluarga calon debitur. Letak lokasi usaha cukup strategis sudah sesuai dengan penggunaannya. Lokasi agen sayur di pasar Jaka Baring dan kondisi permanen serta bagus. Kondisi kelayakan sarana dan prasarana cukup menunjang operasional usaha. Ketersediaan pengadaan bahan baku selama ini dibeli dari petani daerah ranau, pagaralam, padang, dan juga bandung. Sampai saat ini pengadaan barang tidak ada kendala.</t>
  </si>
  <si>
    <t>ASPEK PEMASARAN</t>
  </si>
  <si>
    <t>Jenis barang yang dipasarkan</t>
  </si>
  <si>
    <t>Daerah pemasaran</t>
  </si>
  <si>
    <t>Lokal</t>
  </si>
  <si>
    <t>Ekspor</t>
  </si>
  <si>
    <t>Ketergantungan pada buyer</t>
  </si>
  <si>
    <t>tertentu</t>
  </si>
  <si>
    <t>Sangat tergantung ( &lt; 3 buyers )</t>
  </si>
  <si>
    <t>Tidak tergantung ( &gt;5 buyers )</t>
  </si>
  <si>
    <t>Tingkat persaingan</t>
  </si>
  <si>
    <t>Kurang ketat</t>
  </si>
  <si>
    <t>Cukup ketat</t>
  </si>
  <si>
    <t>Sangat ketat</t>
  </si>
  <si>
    <t>Strategi pasar</t>
  </si>
  <si>
    <t>Rata rata pasar</t>
  </si>
  <si>
    <t>&gt; harga pasar</t>
  </si>
  <si>
    <t>&lt; harga pasar</t>
  </si>
  <si>
    <t>Spesifikasi barang berupa aneka macam sayur mayur dan tingkatan kebutuhan seluruh masyarakat dari menengah ke atas sampai ke bawah. Tujuan pemasaran utama pedagang berskala kecil dan konsumen / pemakai langsung. Buyer utama pedagang berskala kecil dan rumah makan. Terhadap beberapa buyer terutama pembelian cukup banyak, dan pembayaran dengan jangka waktu, namun pembelian secara rutin. Tingkat persaingan cukup tinggi , bidang usaha sejenis cukup banyak, namun saat ini masih bisa diatasi yaitu dengan cara menjual aksesoris yang up to date. Cara pembayaran sesama supplier bidang usaha sejenis tunai dan uang muka.</t>
  </si>
  <si>
    <t>POLA USAHA</t>
  </si>
  <si>
    <t>Grosir</t>
  </si>
  <si>
    <t>Agen / supplier</t>
  </si>
  <si>
    <t>Lainnya</t>
  </si>
  <si>
    <t>Cara pembayaran</t>
  </si>
  <si>
    <t>Pembelian bahan baku dibeli dari daerah ranau, pegaralam, dan curup yang merupakan daerah utama dengan sistem pembelian memakai uang muka sebesar Rp.5.000.000 - Rp. 10.000.000. Kondisi barang masih berupa sayur mayur dalam bentuk tonase dan kotor sehingga masih perlu dibersihkan kemudian barang sudah siap dijual dan terjual kembali kepada konsumen maksimal 1 hari. Cara pembayaran untuk para pedagang dan rumah makan sebagian tunai dan sebagian kredit dengan jangka waktu maksimal 10 hari.</t>
  </si>
  <si>
    <t>ANALISA KUANTITATIF</t>
  </si>
  <si>
    <t>Total Utang</t>
  </si>
  <si>
    <t>AKTIVA</t>
  </si>
  <si>
    <t>Kas</t>
  </si>
  <si>
    <t>Persediaan :</t>
  </si>
  <si>
    <t>Persekot Biaya</t>
  </si>
  <si>
    <t>PERIODE, 31 DESEMBER XX</t>
  </si>
  <si>
    <t>(Dalam Rupiah)</t>
  </si>
  <si>
    <t>Rp 000</t>
  </si>
  <si>
    <t>PASSIVA</t>
  </si>
  <si>
    <t>Hutang Dagang</t>
  </si>
  <si>
    <t>Pihutang Usaha</t>
  </si>
  <si>
    <t>Hutang Bank /PRK</t>
  </si>
  <si>
    <t>Pihutang Lain</t>
  </si>
  <si>
    <t>Hutang Lain</t>
  </si>
  <si>
    <t>Hutang Pajak</t>
  </si>
  <si>
    <t>a. Bahan Baku</t>
  </si>
  <si>
    <t>Hutang Biaya</t>
  </si>
  <si>
    <t>b. Brg. Proses</t>
  </si>
  <si>
    <t>c. Barang Jadi</t>
  </si>
  <si>
    <t>Total Hutang Lancar</t>
  </si>
  <si>
    <t>Hutang Jk. Panjang</t>
  </si>
  <si>
    <t>Total Aktiva Lancar</t>
  </si>
  <si>
    <t>Total Hutang</t>
  </si>
  <si>
    <t>Kendaraan Dinas</t>
  </si>
  <si>
    <t>-/- Ak. Penyusutan</t>
  </si>
  <si>
    <t>Nilai Aktiva Tetap</t>
  </si>
  <si>
    <t>Aktiva Lainnya</t>
  </si>
  <si>
    <t>HUTANG + MODAL</t>
  </si>
  <si>
    <t>a. Bahan baku</t>
  </si>
  <si>
    <t>Kendaraan Pribadi</t>
  </si>
  <si>
    <t>Tanah&amp;Bangunan</t>
  </si>
  <si>
    <t>Total Aktiva</t>
  </si>
  <si>
    <t>Utang dagang</t>
  </si>
  <si>
    <t>Utang Bank / PRK</t>
  </si>
  <si>
    <t>utang Biaya</t>
  </si>
  <si>
    <t>Total Utang Lancar</t>
  </si>
  <si>
    <t>Modal sendiri</t>
  </si>
  <si>
    <t>Utang + Modal</t>
  </si>
  <si>
    <t>Utang Jk.Panjang</t>
  </si>
  <si>
    <t>LAPORAN KEUANGAN / NERACA</t>
  </si>
  <si>
    <t>PERUSAHAAN DAGANG MUKTI RASA</t>
  </si>
  <si>
    <t>NERACA</t>
  </si>
  <si>
    <t>Current Rasio</t>
  </si>
  <si>
    <t>Qick Rasio</t>
  </si>
  <si>
    <t>RASIO SOLVABILITAS</t>
  </si>
  <si>
    <t>Debt to Equity</t>
  </si>
  <si>
    <t>Debt to Assets</t>
  </si>
  <si>
    <t>Coverage Interest</t>
  </si>
  <si>
    <t>kali</t>
  </si>
  <si>
    <t>RASIO RENTABILITAS</t>
  </si>
  <si>
    <t>GPM</t>
  </si>
  <si>
    <t>NPM</t>
  </si>
  <si>
    <t>RMS</t>
  </si>
  <si>
    <t>RE</t>
  </si>
  <si>
    <t>RASIO AKTIVITAS</t>
  </si>
  <si>
    <t>Periode Perputaran Persediaan</t>
  </si>
  <si>
    <t>hari</t>
  </si>
  <si>
    <t>Periode Perputaran Pihutang Dagang</t>
  </si>
  <si>
    <t>LAPORAN LABA RUGI SINGKAT</t>
  </si>
  <si>
    <t>PERIODE, 31 DESMBER XX</t>
  </si>
  <si>
    <t>(Dalam Ribuan Rupiah)</t>
  </si>
  <si>
    <t>PENJUALAN</t>
  </si>
  <si>
    <t>Penjualan Bersih</t>
  </si>
  <si>
    <t>Harga Pokok Penjualan</t>
  </si>
  <si>
    <t>BIAYA OPERASI</t>
  </si>
  <si>
    <t>Total Biaya Operasi</t>
  </si>
  <si>
    <t>Laba Sebelum Bunga dan Pajak (EBIT)</t>
  </si>
  <si>
    <t>Bunga Pinjaman</t>
  </si>
  <si>
    <t>Laba sebelum Pajak</t>
  </si>
  <si>
    <t>Pajak</t>
  </si>
  <si>
    <t>Laba Bersih Setelah Pajak</t>
  </si>
  <si>
    <t>BULAN</t>
  </si>
  <si>
    <t>RATA RATA / BLN</t>
  </si>
  <si>
    <t>REKOMENDASI ANGSURAN DI BPR CF</t>
  </si>
  <si>
    <t xml:space="preserve">maka permohonan fasilitas kredit calon debitur kami rekomendasikan untuk </t>
  </si>
  <si>
    <t>Pemutus Kredit</t>
  </si>
  <si>
    <t>DISPOSISI / PENDAPAT</t>
  </si>
  <si>
    <t>Tanggal</t>
  </si>
  <si>
    <t>Jabatan</t>
  </si>
  <si>
    <t>Analis Kredit</t>
  </si>
  <si>
    <t>Tanda Tangan</t>
  </si>
  <si>
    <t>Feby Fernady Masura</t>
  </si>
  <si>
    <t>Cukup Tergantung ( 3 - 5 buyers )</t>
  </si>
  <si>
    <t>Restrukturisasi</t>
  </si>
  <si>
    <t xml:space="preserve">1. Cadeb belum memiliki laporan keuangan yang dapat dijadikan sumber analisa </t>
  </si>
  <si>
    <t>kelayakan usaha</t>
  </si>
  <si>
    <t>2. Saat disurvei kendaraan yang akan dijaminkan sedang digunakan untuk operasional</t>
  </si>
  <si>
    <t>usaha cadeb</t>
  </si>
  <si>
    <t>3. Saat disurvei, analis tidak dapat memverifikasi agunan yang akan dijaminkan</t>
  </si>
  <si>
    <t>( agunan sedang dijaminkan di bank lain / pembelian kendaraan bekas )</t>
  </si>
  <si>
    <t>Direkomendasikan Oleh</t>
  </si>
  <si>
    <t>PT. BPR CAHAYA FAJAR</t>
  </si>
  <si>
    <t xml:space="preserve">TANGGAL PENILAIAN </t>
  </si>
  <si>
    <t>NAMA DEBITUR</t>
  </si>
  <si>
    <t>DATA KENDARAAN</t>
  </si>
  <si>
    <t>Merk, Jenis, Tipe Kendaraan</t>
  </si>
  <si>
    <t>Warna Kendaraan</t>
  </si>
  <si>
    <t>Nomor Rangka Kendaraan</t>
  </si>
  <si>
    <t>Nomor Mesin Kendaraan</t>
  </si>
  <si>
    <t>Nama di STNK</t>
  </si>
  <si>
    <t>Warna fisik kendaraan sama dengan warna di BPKB &amp; di STNK</t>
  </si>
  <si>
    <t>Ya</t>
  </si>
  <si>
    <t>Tidak</t>
  </si>
  <si>
    <t>SURAT KENDARAAN</t>
  </si>
  <si>
    <t>Ada</t>
  </si>
  <si>
    <t>Tdk</t>
  </si>
  <si>
    <t>Keterangan</t>
  </si>
  <si>
    <t xml:space="preserve"> STNK + Notice Pajak Asli</t>
  </si>
  <si>
    <t>BPKB Asli</t>
  </si>
  <si>
    <t>Faktur dan Sertifikat Kendaraan Asli</t>
  </si>
  <si>
    <t>Blanko Kuitansi Asli ( a/n BPKB + a/n  debitur )</t>
  </si>
  <si>
    <t>Fotokopi KTP Pemilik Terakhir ( jika ada )</t>
  </si>
  <si>
    <t>Gesekan Rangka dan Mesin</t>
  </si>
  <si>
    <t>Kondisi Mesin Kendaraan</t>
  </si>
  <si>
    <t>Ok</t>
  </si>
  <si>
    <t>Keterangan Kondisi</t>
  </si>
  <si>
    <t>Mesin  ( hidup / mati ) saat dinyalakan</t>
  </si>
  <si>
    <t>Kondisi Dinamo Stater</t>
  </si>
  <si>
    <t>Kondisi Aki</t>
  </si>
  <si>
    <t>Kondisi Radiator &amp; fan belt ( bunyi tidak )</t>
  </si>
  <si>
    <t>Fungsi Rem</t>
  </si>
  <si>
    <t>Kondisi Knalpot</t>
  </si>
  <si>
    <t>Kondisi Per, kaki kaki, rumah setir, &amp; Tie Rod</t>
  </si>
  <si>
    <t>Fungsi Transmisi &amp; Gear box</t>
  </si>
  <si>
    <t>Eksterior</t>
  </si>
  <si>
    <t xml:space="preserve">Fungsi Wiper </t>
  </si>
  <si>
    <t>Lampu besar / bohlam / DLR / Projector</t>
  </si>
  <si>
    <t>Lampu Sein  ( depan &amp; belakang )</t>
  </si>
  <si>
    <t>Spion ( kiri &amp; kanan )</t>
  </si>
  <si>
    <t>Kap Mesin</t>
  </si>
  <si>
    <t>Kondisi Ban &amp; Velg</t>
  </si>
  <si>
    <t>Kondisi Kaca ( depan, belakang, kiri &amp; kanan )</t>
  </si>
  <si>
    <t>Roof Atas</t>
  </si>
  <si>
    <t>Pintu ( depan &amp; belakang )</t>
  </si>
  <si>
    <t>Bagasi</t>
  </si>
  <si>
    <t>Lampu rem dan belakang</t>
  </si>
  <si>
    <t>Interior</t>
  </si>
  <si>
    <t>Air Conditioner ( AC )</t>
  </si>
  <si>
    <t>Radio / Tape / CD / USB</t>
  </si>
  <si>
    <t>Power Window</t>
  </si>
  <si>
    <t>Central Lock</t>
  </si>
  <si>
    <t>Kondisi Dashboard</t>
  </si>
  <si>
    <t>Kondisi Jok</t>
  </si>
  <si>
    <t>Floor</t>
  </si>
  <si>
    <t>Plafon Atap</t>
  </si>
  <si>
    <t>Safety Belt</t>
  </si>
  <si>
    <t>Alarm</t>
  </si>
  <si>
    <t>KESIMPULAN</t>
  </si>
  <si>
    <t>LAYAK</t>
  </si>
  <si>
    <t>TIDAK LAYAK</t>
  </si>
  <si>
    <t>ANALIS KREDIT</t>
  </si>
  <si>
    <t xml:space="preserve">4. Sumber informasi laporan analisa berdasarkan interview dengan cadeb dan random sampling </t>
  </si>
  <si>
    <t>lingkungan domisili cadeb</t>
  </si>
  <si>
    <t>Aneka macam sayur mayur</t>
  </si>
  <si>
    <t>BAKIDEBET</t>
  </si>
  <si>
    <t>Komite Kredit</t>
  </si>
  <si>
    <t>Kepala Kantor Pusat Operasional</t>
  </si>
  <si>
    <t>PENILAIAN AGUNAN</t>
  </si>
  <si>
    <t>KENDARAAN BERMOTOR</t>
  </si>
  <si>
    <t>BPR CAHAYA FAJAR</t>
  </si>
  <si>
    <t>KEPEMILIKAN</t>
  </si>
  <si>
    <t xml:space="preserve">BOBOT </t>
  </si>
  <si>
    <t>KONDISI</t>
  </si>
  <si>
    <t>PARAMETER AGUNAN</t>
  </si>
  <si>
    <t>INDIKATOR</t>
  </si>
  <si>
    <t>Total nilai pokok agunan</t>
  </si>
  <si>
    <t>ASET TIDAK BERGERAK / BANGUNAN</t>
  </si>
  <si>
    <t>SHM ATAS NAMA SENDIRI ( KELUARGA INTI )</t>
  </si>
  <si>
    <t>SHM ATAS NAMA ORTU, KAKAK/ADIK KANDUNG</t>
  </si>
  <si>
    <t>SHM ATAS NAMA MERTUA, KAKAK/ADIK IPAR</t>
  </si>
  <si>
    <t>SHM DALAM PROSES JUAL-BELI</t>
  </si>
  <si>
    <t>SHM ATAS NAMA ORANG LAIN</t>
  </si>
  <si>
    <t>SHGB ATAS NAMA ORANG LAIN</t>
  </si>
  <si>
    <t>SHGB ATAS NAMA SENDIRI ( KELUARGA INTI )</t>
  </si>
  <si>
    <t>SHGB ATAS NAMA ORANG TUA, KAKAK/ADIK KANDUNG</t>
  </si>
  <si>
    <t>SHGB ATAS NAMA MERTUA, KAKAK/ADIK IPAR</t>
  </si>
  <si>
    <t>SHGB DALAM PROSES JUAL-BELI</t>
  </si>
  <si>
    <t>PERUNTUKAN</t>
  </si>
  <si>
    <t>PERKANTORAN</t>
  </si>
  <si>
    <t>PERTOKOAN/PERNIAGAAN</t>
  </si>
  <si>
    <t>PERUMAHAN</t>
  </si>
  <si>
    <t>INDUSTRI/PRODUKSI</t>
  </si>
  <si>
    <t>PERDAGANGAN</t>
  </si>
  <si>
    <t>TANAH PEKARANGAN</t>
  </si>
  <si>
    <t>PERKEBUNAN</t>
  </si>
  <si>
    <t>PERTANIAN</t>
  </si>
  <si>
    <t>PETERNAKAN</t>
  </si>
  <si>
    <t>PERIKANAN</t>
  </si>
  <si>
    <t>LAINNYA</t>
  </si>
  <si>
    <t>TANAH DARAT/MATANG</t>
  </si>
  <si>
    <t>TANAH TEGALAN</t>
  </si>
  <si>
    <t>TANAH PERTANIAN</t>
  </si>
  <si>
    <t>PERSAWAHAN</t>
  </si>
  <si>
    <t>STRATA TITLE/SHGB KIOS</t>
  </si>
  <si>
    <t>PERBUKITAN</t>
  </si>
  <si>
    <t>AKSES JALAN</t>
  </si>
  <si>
    <t>JALAN PROPINSI</t>
  </si>
  <si>
    <t>JALAN RAYA/KOTA</t>
  </si>
  <si>
    <t>JALAN DESA</t>
  </si>
  <si>
    <t>JALAN PERUMAHAN/KAVLINGAN</t>
  </si>
  <si>
    <t>JALAN BATAKO/GANG</t>
  </si>
  <si>
    <t>GALENGAN/LAINNYA</t>
  </si>
  <si>
    <t>JALAN UTAMA PASAR LUAR</t>
  </si>
  <si>
    <t>JALAN UTAMA PASAR DALAM</t>
  </si>
  <si>
    <t>JALAN PASAR DALAM</t>
  </si>
  <si>
    <t>LOKASI JAMINAN</t>
  </si>
  <si>
    <t>TEPI JALAN PROPINSI</t>
  </si>
  <si>
    <t>TEPI JALAN RAYA (KOTA/KAB)</t>
  </si>
  <si>
    <t>TEPI JALAN DESA</t>
  </si>
  <si>
    <t>TEPI JALAN PERUMAHAN/KAVLINGAN</t>
  </si>
  <si>
    <t>TEPI JALAN BATAKO/GANG</t>
  </si>
  <si>
    <t>TEPI GALENGAN/LAINNYA</t>
  </si>
  <si>
    <t>BELAKANG OBJEK LAIN MILIK SENDIRI</t>
  </si>
  <si>
    <t>(JAMINAN HARUS SATU PAKET )</t>
  </si>
  <si>
    <t>DAERAH RAWAN BANJIR</t>
  </si>
  <si>
    <t>BERSEBELAHAN/BERDAMPINGAN MAKAM</t>
  </si>
  <si>
    <t>DIBAWAH SUTET</t>
  </si>
  <si>
    <t>TEPU SUNGAI ARUS DERAS/CURAM</t>
  </si>
  <si>
    <t>BELAKANG RUMAH/OBJEK LAIN/ORANG LAIN</t>
  </si>
  <si>
    <t>HARGA PASARAN TANAH/BANGUNAN</t>
  </si>
  <si>
    <t>*Based on harga pasaran wilayah sekitar</t>
  </si>
  <si>
    <t>SIKLUS PEMASARAN</t>
  </si>
  <si>
    <t>ALAMAT SHM :</t>
  </si>
  <si>
    <t>JALAN DR SUTOMO RAYA NO 30 KOTA CIREBON SELUAS 200 M2</t>
  </si>
  <si>
    <t>ATAS NAMA JHONY NO  SHM XXXX</t>
  </si>
  <si>
    <t>Sikap calon debitur selama interview</t>
  </si>
  <si>
    <t>komunikatif , cukup terbuka dalam menjelaskan usaha &amp; kebutuhannya</t>
  </si>
  <si>
    <t>Kemudahan dalam memberikan</t>
  </si>
  <si>
    <t>data data &amp; informasi</t>
  </si>
  <si>
    <t>Cukup mudah dan terbuka</t>
  </si>
  <si>
    <t>Cukup sulit / tidak kooperatif</t>
  </si>
  <si>
    <t>Reputasi SLIK</t>
  </si>
  <si>
    <t>Calon debitur</t>
  </si>
  <si>
    <t>Lingkungan tempat tinggal</t>
  </si>
  <si>
    <t>Kawasan Perumahan</t>
  </si>
  <si>
    <t>Kawasan Perkampungan</t>
  </si>
  <si>
    <t>Kawasan Perkantoran</t>
  </si>
  <si>
    <t>Calon debitur cukup komunikatif dan terbuka dalam memberikan keterangan terkait dengan usaha dan kebutuhannya. Calon debitur juga cukup mudah dalam memberikan data data dan informasi terkait dengan persyaratan dan proses kredit. Reputasi pembayaran calon debitur cukup baik dan lancar. Calon debitur merupakan key person dalam menjalankan usahanya. Kondisi lingkungan tempat tinggal calon debitur merupakan kawasan perkampungan, gang sempit, hanya memiliki akses 1 mobil, berdasarkan tinjauan on the spot, calon debitur cukup dikenal warga sekitar tempat tinggalnya.</t>
  </si>
  <si>
    <t>PERTIMBANGAN RISIKO :</t>
  </si>
  <si>
    <t>Berdasarkan data/informasi, analisis, pertimbangan&amp;perhitungan tersebut di atas,</t>
  </si>
  <si>
    <t>ANALISIS CAPITAL</t>
  </si>
  <si>
    <t>Calon debitur memiliki aset seperti : mobil pribadi ( jumlah ) , rumah ( jumlah ), motor ( jumlah ) dan berapa besar DP yang dibayar calon debitur dikaitkan dengan risiko pembiayaan</t>
  </si>
  <si>
    <t>Kondisi lokasi usaha</t>
  </si>
  <si>
    <t>Ramai</t>
  </si>
  <si>
    <t>Sepi</t>
  </si>
  <si>
    <t>Supplier dari mana saja</t>
  </si>
  <si>
    <t xml:space="preserve">Luar kota </t>
  </si>
  <si>
    <t>Dalam kota</t>
  </si>
  <si>
    <t>Aktor penting dalam usaha</t>
  </si>
  <si>
    <t>Rumah Tinggal</t>
  </si>
  <si>
    <t>Sewa / kontrak</t>
  </si>
  <si>
    <t>Milik Sendiri</t>
  </si>
  <si>
    <t>Milik Keluarga</t>
  </si>
  <si>
    <t>Orang lain / keluarga</t>
  </si>
  <si>
    <t>Tidak Ada</t>
  </si>
  <si>
    <t>Tidak ada</t>
  </si>
  <si>
    <t>Tunai / melalui transfer antar rekening</t>
  </si>
  <si>
    <t>Barter dengan barang lain</t>
  </si>
  <si>
    <t>Bertempo selama lebih dari 1 bulan</t>
  </si>
  <si>
    <r>
      <t xml:space="preserve"> ( A ) </t>
    </r>
    <r>
      <rPr>
        <b/>
        <sz val="10"/>
        <color theme="1"/>
        <rFont val="Calibri"/>
        <family val="2"/>
        <scheme val="minor"/>
      </rPr>
      <t>PENILAIAN BANK / TAKSASI 2024</t>
    </r>
  </si>
  <si>
    <r>
      <t xml:space="preserve">FORMULIR PENILAIAN KENDARAAN ( MOBIL ) </t>
    </r>
    <r>
      <rPr>
        <b/>
        <i/>
        <sz val="14"/>
        <color theme="1"/>
        <rFont val="Calibri"/>
        <family val="2"/>
        <scheme val="minor"/>
      </rPr>
      <t>PASSANGER</t>
    </r>
  </si>
  <si>
    <r>
      <t xml:space="preserve">FORMULIR PENILAIAN KENDARAAN ( </t>
    </r>
    <r>
      <rPr>
        <b/>
        <i/>
        <sz val="14"/>
        <color theme="1"/>
        <rFont val="Calibri"/>
        <family val="2"/>
        <scheme val="minor"/>
      </rPr>
      <t>PICK UP</t>
    </r>
    <r>
      <rPr>
        <b/>
        <sz val="14"/>
        <color theme="1"/>
        <rFont val="Calibri"/>
        <family val="2"/>
        <scheme val="minor"/>
      </rPr>
      <t xml:space="preserve"> )  / TRUCK </t>
    </r>
  </si>
  <si>
    <t>Catatan :</t>
  </si>
  <si>
    <t>12 JULI 2024</t>
  </si>
  <si>
    <t>XXXXXX</t>
  </si>
  <si>
    <t>XXXXXXX</t>
  </si>
  <si>
    <t>CLOSING BALANCE / SALDO AKHIR</t>
  </si>
  <si>
    <t>TOTAL SALDO</t>
  </si>
  <si>
    <t>RATA RATA SALDO / BLN</t>
  </si>
  <si>
    <t>JAMINAN :</t>
  </si>
  <si>
    <t xml:space="preserve">KELENGKAPAN BERKAS </t>
  </si>
  <si>
    <t>PENGAJUAN KREDIT</t>
  </si>
  <si>
    <t xml:space="preserve">AN. </t>
  </si>
  <si>
    <t>FORMULIR PERMOHONAN KREDIT</t>
  </si>
  <si>
    <t>FOTOKOPI IDENTITAS DIRI SUAMI+ISTRI</t>
  </si>
  <si>
    <t>FOTOKOPI KARTU KELUARGA</t>
  </si>
  <si>
    <t>FOTOKOPI PBB</t>
  </si>
  <si>
    <t>SKU/TDP/SIUP/NIB</t>
  </si>
  <si>
    <t>FOTOKOPI SURAT NIKAH / CERAI / KET. KEMATIAN</t>
  </si>
  <si>
    <t>DATA PRIBADI</t>
  </si>
  <si>
    <t>FOTOKOPI NPWP</t>
  </si>
  <si>
    <t>SLIP GAJI ( UNTUK KARYAWAN )</t>
  </si>
  <si>
    <t>KETERANGAN</t>
  </si>
  <si>
    <t>REKENING KORAN / NOTA PEMBELIAN/PENJUALAN</t>
  </si>
  <si>
    <t>LAPORAN KEUANGAN</t>
  </si>
  <si>
    <t>FOTOCOPY STNK DAN PAJAK</t>
  </si>
  <si>
    <t>FOTOKOPI BPKB</t>
  </si>
  <si>
    <t>FOTOKOPI FAKTUR</t>
  </si>
  <si>
    <t>FOTOKOPI KUITANSI BLANKO</t>
  </si>
  <si>
    <t>FOTOKOPI KUITANSI PEMBELIAN</t>
  </si>
  <si>
    <t>FOTOKOPI SK TRAYEK</t>
  </si>
  <si>
    <t>SURAT PELEPASAN HAK</t>
  </si>
  <si>
    <t xml:space="preserve">FOTO KENDARAAN </t>
  </si>
  <si>
    <t xml:space="preserve">Plafon Pengajuan : </t>
  </si>
  <si>
    <t>Jangka Waktu :</t>
  </si>
  <si>
    <t xml:space="preserve">LATAR BELAKANG PEMOHON </t>
  </si>
  <si>
    <t>Note :</t>
  </si>
  <si>
    <t>1. Cadeb memiliki histori pembayaran cukup lancar di BPR CF dan beberpa bank lainnya</t>
  </si>
  <si>
    <t>2.Cadeb cukup berpengalaman dalam mengelola usahanya ( usaha telah berjalan selama 5 tahun )</t>
  </si>
  <si>
    <t xml:space="preserve">3. Usaha cadeb cukup menjamin kelangsungan kewajibannya, barang yang dijual merupakan barang </t>
  </si>
  <si>
    <t>kebutuhan pokok yang dibutuhkan oleh masyarakat luas</t>
  </si>
  <si>
    <t xml:space="preserve">4. Pengajuan fasilitas pinjaman ini dipergunakan/ bertujuan untuk meningkatkan usaha yang dikelola </t>
  </si>
  <si>
    <t>cadeb</t>
  </si>
  <si>
    <t>5. Agunan pinjaman cukup mudah untuk dijual dan kondisinya cukup baik dan terawat</t>
  </si>
  <si>
    <t>disetujui / tidak disetujui, dengan kesimpulan :</t>
  </si>
  <si>
    <t>REKOMENDASI + KESIMPULAN</t>
  </si>
  <si>
    <t>Edi Sucipto</t>
  </si>
  <si>
    <t>Manager Bisnis &amp; Pem Nas</t>
  </si>
  <si>
    <t>PERTANGGAL PEMERIKSAAN</t>
  </si>
  <si>
    <t>Harga Pokok Penjualan 80%</t>
  </si>
  <si>
    <t xml:space="preserve">Omzet Penjualan 30 hari </t>
  </si>
  <si>
    <t>Biaya  Biaya :</t>
  </si>
  <si>
    <t>Biaya Tenaga Kerja</t>
  </si>
  <si>
    <t>Biaya Rumah Tangga</t>
  </si>
  <si>
    <t>Biaya Asuransi</t>
  </si>
  <si>
    <t>Biaya Listrik</t>
  </si>
  <si>
    <t>Biaya Telepon</t>
  </si>
  <si>
    <t>Biaya Uang Makan</t>
  </si>
  <si>
    <t>Biaya Lain lain</t>
  </si>
  <si>
    <t>Kewajiban ke Bank Lain</t>
  </si>
  <si>
    <t>LAPORAN LABA / RUGI</t>
  </si>
  <si>
    <t>PER TANGGAL PEMERIKSAAN</t>
  </si>
  <si>
    <t>Tabungan</t>
  </si>
  <si>
    <t>Piutang</t>
  </si>
  <si>
    <t>Peralatan Usaha</t>
  </si>
  <si>
    <t>Direktur Bisnis</t>
  </si>
  <si>
    <t>Total Laba Kotor Usaha</t>
  </si>
  <si>
    <r>
      <t>RPC (</t>
    </r>
    <r>
      <rPr>
        <i/>
        <sz val="11"/>
        <color theme="1"/>
        <rFont val="Calibri"/>
        <family val="2"/>
        <scheme val="minor"/>
      </rPr>
      <t>Repayment Capacity</t>
    </r>
    <r>
      <rPr>
        <sz val="11"/>
        <color theme="1"/>
        <rFont val="Calibri"/>
        <family val="2"/>
        <scheme val="minor"/>
      </rPr>
      <t>)</t>
    </r>
  </si>
  <si>
    <t>Total Biaya</t>
  </si>
  <si>
    <t xml:space="preserve"> **Repayment Capacity</t>
  </si>
  <si>
    <t>*</t>
  </si>
  <si>
    <t>SHM No. 06193 berlokasi di Pegambiran Residence Cluster OASIS kota Cirebon seluas 422 m2</t>
  </si>
  <si>
    <t>atas nama Wiwik Suwartini</t>
  </si>
  <si>
    <t>Utang kartu kredit</t>
  </si>
  <si>
    <t>Utang Jangka Pendek</t>
  </si>
  <si>
    <t>b. Rol plastik</t>
  </si>
  <si>
    <t>c. Kardus</t>
  </si>
  <si>
    <t>d. Barang siap</t>
  </si>
  <si>
    <t>Total Persediaan</t>
  </si>
  <si>
    <t>24 Juni 2025</t>
  </si>
  <si>
    <t>Spesifikasi Agunan :</t>
  </si>
  <si>
    <t>Merk / Model Kendaraan</t>
  </si>
  <si>
    <t>Tanggal Penilaian Agunan</t>
  </si>
  <si>
    <t>Baik, masih standar pabrik, servis cukup rutin</t>
  </si>
  <si>
    <t>Jarak Tempuh Kendaraan</t>
  </si>
  <si>
    <t>Tahun Pembuatan Kendaraan</t>
  </si>
  <si>
    <t>Kondisi Kendaraan</t>
  </si>
  <si>
    <r>
      <t xml:space="preserve">Data Pasar ( </t>
    </r>
    <r>
      <rPr>
        <b/>
        <i/>
        <sz val="10"/>
        <color theme="1"/>
        <rFont val="Calibri"/>
        <family val="2"/>
        <scheme val="minor"/>
      </rPr>
      <t>Harga jual kendaraan sejenis di pasar / Olx, showroom , dll</t>
    </r>
    <r>
      <rPr>
        <b/>
        <sz val="12"/>
        <color theme="1"/>
        <rFont val="Calibri"/>
        <family val="2"/>
        <scheme val="minor"/>
      </rPr>
      <t xml:space="preserve"> )</t>
    </r>
  </si>
  <si>
    <t>( tahun dan Kilometer )</t>
  </si>
  <si>
    <t>Data Pembanding Mobil 1</t>
  </si>
  <si>
    <t>Data Pembanding Mobil 2</t>
  </si>
  <si>
    <t>Data Pembanding Mobil 3</t>
  </si>
  <si>
    <t>Rata Rata Harga Pasar kendaraan</t>
  </si>
  <si>
    <t>Nilai Likuidasi Kendaraan 15%</t>
  </si>
  <si>
    <t>Nilai Taksasi Penilaian Bank tahun 2025</t>
  </si>
  <si>
    <t xml:space="preserve">Market Comparison Approach </t>
  </si>
  <si>
    <t>*tingkat pembayaran</t>
  </si>
  <si>
    <t>36X</t>
  </si>
  <si>
    <t>REKAP FASILITAS PINJAMAN BERDASARKAN DATA SLIK PER 08 Agustus 2025</t>
  </si>
  <si>
    <t>08 Agustus 2025</t>
  </si>
  <si>
    <t>TANGGAL 08 Agustus 2025</t>
  </si>
  <si>
    <t xml:space="preserve">1. Lamanya Perputaran Masing-masing Komponen Modal Kerja </t>
  </si>
  <si>
    <t>a. Kas dan Bank</t>
  </si>
  <si>
    <t>Rata Rata Kas/Bank</t>
  </si>
  <si>
    <t>=</t>
  </si>
  <si>
    <t>Penjualan</t>
  </si>
  <si>
    <t>b. Piutang</t>
  </si>
  <si>
    <t>Rata Rata Piutang</t>
  </si>
  <si>
    <t>Hari</t>
  </si>
  <si>
    <t>c. Persediaan</t>
  </si>
  <si>
    <t>Rata Rata Persediaan</t>
  </si>
  <si>
    <t>2. Perputaran Modal Kerja Keseluruhan</t>
  </si>
  <si>
    <t>Jumlah hari dalam periode pelaporan</t>
  </si>
  <si>
    <t>Total Lama Perputaran Modal Kerja</t>
  </si>
  <si>
    <t>Kali</t>
  </si>
  <si>
    <t>a. pada tingkat penjualan sekarang</t>
  </si>
  <si>
    <t>Perputaran Modal Kerja Keseluruhan</t>
  </si>
  <si>
    <t>b. pada tingkat penjualan yang wajar</t>
  </si>
  <si>
    <t>Kenaikan</t>
  </si>
  <si>
    <t>Modal Kerja yang dibutuhkan</t>
  </si>
  <si>
    <t>Fasilitas modal kerja yang eksis</t>
  </si>
  <si>
    <t>Pembiayaan maksimal bank 30% dari total kebutuhan modal</t>
  </si>
  <si>
    <t>PERHITUNGAN KEBUTUHAN MODAL KERJA</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</si>
</sst>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0_);_(* \(#,##0\);_(* &quot;-&quot;_);_(@_)"/>
    <numFmt numFmtId="44" formatCode="_(&quot;$&quot;* #,##0.00_);_(&quot;$&quot;* \(#,##0.00\);_(&quot;$&quot;* &quot;-&quot;??_);_(@_)"/>
    <numFmt numFmtId="43" formatCode="_(* #,##0.00_);_(* \(#,##0.00\);_(* &quot;-&quot;??_);_(@_)"/>
    <numFmt numFmtId="164" formatCode="&quot;Rp&quot;#,##0_);[Red]\(&quot;Rp&quot;#,##0\)"/>
    <numFmt numFmtId="165" formatCode="_([$Rp-421]* #,##0_);_([$Rp-421]* \(#,##0\);_([$Rp-421]* &quot;-&quot;_);_(@_)"/>
    <numFmt numFmtId="166" formatCode="_-* #,##0.00_-;\-* #,##0.00_-;_-* &quot;-&quot;??_-;_-@_-"/>
    <numFmt numFmtId="167" formatCode="_(* #,##0_);_(* \(#,##0\);_(* &quot;-&quot;??_);_(@_)"/>
    <numFmt numFmtId="168" formatCode="_(* #,##0.0_);_(* \(#,##0.0\);_(* &quot;-&quot;??_);_(@_)"/>
    <numFmt numFmtId="169" formatCode="_([$Rp-421]* #,##0.0_);_([$Rp-421]* \(#,##0.0\);_([$Rp-421]* &quot;-&quot;?_);_(@_)"/>
    <numFmt numFmtId="170" formatCode="_([$Rp-421]* #,##0_);_([$Rp-421]* \(#,##0\);_([$Rp-421]* &quot;-&quot;?_);_(@_)"/>
    <numFmt numFmtId="171" formatCode="&quot;Rp&quot;#,##0"/>
  </numFmts>
  <fonts count="51"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0"/>
      <name val="Arial"/>
      <family val="2"/>
    </font>
    <font>
      <b/>
      <sz val="10"/>
      <name val="Arial"/>
      <family val="2"/>
    </font>
    <font>
      <sz val="12"/>
      <name val="Arial"/>
      <family val="2"/>
    </font>
    <font>
      <b/>
      <sz val="14"/>
      <name val="Arial"/>
      <family val="2"/>
    </font>
    <font>
      <b/>
      <i/>
      <sz val="16"/>
      <color theme="1"/>
      <name val="Calibri"/>
      <family val="2"/>
      <scheme val="minor"/>
    </font>
    <font>
      <sz val="11"/>
      <color rgb="FFFF0000"/>
      <name val="Calibri"/>
      <family val="2"/>
      <scheme val="minor"/>
    </font>
    <font>
      <b/>
      <i/>
      <sz val="11"/>
      <color rgb="FFFF0000"/>
      <name val="Calibri"/>
      <family val="2"/>
      <scheme val="minor"/>
    </font>
    <font>
      <i/>
      <sz val="12"/>
      <color theme="1"/>
      <name val="Calibri"/>
      <family val="2"/>
      <scheme val="minor"/>
    </font>
    <font>
      <b/>
      <sz val="12"/>
      <color rgb="FF0070C0"/>
      <name val="Calibri"/>
      <family val="2"/>
      <scheme val="minor"/>
    </font>
    <font>
      <b/>
      <sz val="12"/>
      <color rgb="FFFF0000"/>
      <name val="Calibri"/>
      <family val="2"/>
      <scheme val="minor"/>
    </font>
    <font>
      <sz val="9"/>
      <color rgb="FFFF0000"/>
      <name val="Calibri"/>
      <family val="2"/>
      <scheme val="minor"/>
    </font>
    <font>
      <sz val="10"/>
      <color rgb="FFFF0000"/>
      <name val="Calibri"/>
      <family val="2"/>
      <scheme val="minor"/>
    </font>
    <font>
      <sz val="11"/>
      <color rgb="FF92D050"/>
      <name val="Calibri"/>
      <family val="2"/>
      <scheme val="minor"/>
    </font>
    <font>
      <i/>
      <sz val="11"/>
      <color rgb="FFFF0000"/>
      <name val="Calibri"/>
      <family val="2"/>
      <scheme val="minor"/>
    </font>
    <font>
      <i/>
      <sz val="10"/>
      <color rgb="FFFF0000"/>
      <name val="Calibri"/>
      <family val="2"/>
      <scheme val="minor"/>
    </font>
    <font>
      <sz val="10"/>
      <color theme="1"/>
      <name val="Calibri"/>
      <family val="2"/>
    </font>
    <font>
      <b/>
      <sz val="9"/>
      <name val="Calibri"/>
      <family val="2"/>
      <scheme val="minor"/>
    </font>
    <font>
      <b/>
      <sz val="10"/>
      <name val="Calibri"/>
      <family val="2"/>
      <scheme val="minor"/>
    </font>
    <font>
      <b/>
      <sz val="11"/>
      <color rgb="FFFF0000"/>
      <name val="Calibri"/>
      <family val="2"/>
      <scheme val="minor"/>
    </font>
    <font>
      <sz val="8"/>
      <color rgb="FF000000"/>
      <name val="Tahoma"/>
      <family val="2"/>
    </font>
    <font>
      <sz val="14"/>
      <color theme="1"/>
      <name val="Calibri"/>
      <family val="2"/>
      <scheme val="minor"/>
    </font>
  </fonts>
  <fills count="14">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92D050"/>
        <bgColor indexed="64"/>
      </patternFill>
    </fill>
    <fill>
      <patternFill patternType="solid">
        <fgColor indexed="22"/>
        <bgColor indexed="64"/>
      </patternFill>
    </fill>
    <fill>
      <patternFill patternType="solid">
        <fgColor theme="3" tint="0.59999389629810485"/>
        <bgColor indexed="64"/>
      </patternFill>
    </fill>
    <fill>
      <patternFill patternType="solid">
        <fgColor rgb="FF00B0F0"/>
        <bgColor indexed="64"/>
      </patternFill>
    </fill>
    <fill>
      <patternFill patternType="solid">
        <fgColor rgb="FFFF0000"/>
        <bgColor indexed="64"/>
      </patternFill>
    </fill>
    <fill>
      <patternFill patternType="solid">
        <fgColor theme="4" tint="0.39997558519241921"/>
        <bgColor indexed="64"/>
      </patternFill>
    </fill>
  </fills>
  <borders count="4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s>
  <cellStyleXfs count="10">
    <xf numFmtId="0" fontId="0" fillId="0" borderId="0"/>
    <xf numFmtId="43" fontId="1" fillId="0" borderId="0" applyFont="0" applyFill="0" applyBorder="0" applyAlignment="0" applyProtection="0"/>
    <xf numFmtId="0" fontId="5" fillId="0" borderId="0"/>
    <xf numFmtId="166"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cellStyleXfs>
  <cellXfs count="734">
    <xf numFmtId="0" fontId="0" fillId="0" borderId="0" xfId="0"/>
    <xf numFmtId="165" fontId="0" fillId="0" borderId="0" xfId="1" applyNumberFormat="1" applyFont="1" applyFill="1" applyBorder="1" applyAlignment="1">
      <alignment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4" fillId="0" borderId="0" xfId="0" applyFont="1" applyFill="1" applyBorder="1" applyAlignment="1">
      <alignment vertical="center"/>
    </xf>
    <xf numFmtId="165" fontId="0" fillId="0" borderId="5" xfId="1" applyNumberFormat="1" applyFont="1" applyFill="1" applyBorder="1" applyAlignment="1">
      <alignment vertical="center"/>
    </xf>
    <xf numFmtId="0" fontId="13"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4" fillId="0" borderId="0" xfId="0" applyFont="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0" fillId="0" borderId="7" xfId="0" applyBorder="1" applyAlignment="1">
      <alignment vertical="center"/>
    </xf>
    <xf numFmtId="166" fontId="14" fillId="0" borderId="0" xfId="3" applyFont="1" applyFill="1" applyBorder="1" applyAlignment="1">
      <alignment vertical="center"/>
    </xf>
    <xf numFmtId="0" fontId="15" fillId="0" borderId="0" xfId="0" applyFont="1" applyBorder="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17" fillId="0" borderId="0" xfId="0" applyFont="1" applyFill="1" applyBorder="1" applyAlignment="1">
      <alignment vertical="center"/>
    </xf>
    <xf numFmtId="0" fontId="17" fillId="0" borderId="0" xfId="0" applyFont="1" applyAlignment="1">
      <alignment vertical="center"/>
    </xf>
    <xf numFmtId="0" fontId="17" fillId="0" borderId="0" xfId="0" applyFont="1" applyBorder="1" applyAlignment="1">
      <alignment vertical="center"/>
    </xf>
    <xf numFmtId="0" fontId="0" fillId="0" borderId="0" xfId="0" applyFont="1" applyFill="1" applyBorder="1" applyAlignment="1">
      <alignment vertical="center"/>
    </xf>
    <xf numFmtId="166" fontId="11" fillId="0" borderId="0" xfId="3" applyFont="1" applyFill="1" applyBorder="1" applyAlignment="1">
      <alignment vertical="center"/>
    </xf>
    <xf numFmtId="165" fontId="0" fillId="0" borderId="7" xfId="1" applyNumberFormat="1" applyFont="1" applyFill="1" applyBorder="1" applyAlignment="1">
      <alignment vertical="center"/>
    </xf>
    <xf numFmtId="0" fontId="6" fillId="4" borderId="0" xfId="0" applyFont="1" applyFill="1" applyBorder="1" applyAlignment="1">
      <alignment vertical="center"/>
    </xf>
    <xf numFmtId="165" fontId="0" fillId="0" borderId="2" xfId="1" applyNumberFormat="1" applyFont="1" applyFill="1" applyBorder="1" applyAlignment="1">
      <alignment vertical="center"/>
    </xf>
    <xf numFmtId="165" fontId="0" fillId="0" borderId="8" xfId="1" applyNumberFormat="1" applyFont="1" applyFill="1" applyBorder="1" applyAlignment="1">
      <alignment vertical="center"/>
    </xf>
    <xf numFmtId="0" fontId="3" fillId="2" borderId="0" xfId="0" applyFont="1" applyFill="1" applyBorder="1" applyAlignment="1">
      <alignment vertical="center"/>
    </xf>
    <xf numFmtId="0" fontId="0" fillId="2" borderId="0" xfId="0" applyFill="1" applyBorder="1" applyAlignment="1">
      <alignment vertical="center"/>
    </xf>
    <xf numFmtId="0" fontId="13"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20" fillId="0" borderId="0" xfId="0" applyFont="1" applyFill="1" applyBorder="1" applyAlignment="1">
      <alignment vertical="center"/>
    </xf>
    <xf numFmtId="0" fontId="20" fillId="0" borderId="0" xfId="0" applyFont="1" applyFill="1" applyBorder="1" applyAlignment="1">
      <alignment horizontal="right" vertical="center"/>
    </xf>
    <xf numFmtId="0" fontId="3" fillId="4" borderId="0" xfId="0" applyFont="1" applyFill="1" applyBorder="1" applyAlignment="1">
      <alignment horizontal="right" vertical="center"/>
    </xf>
    <xf numFmtId="0" fontId="9" fillId="4" borderId="0" xfId="0" applyFont="1" applyFill="1" applyBorder="1" applyAlignment="1">
      <alignment horizontal="center" vertical="center"/>
    </xf>
    <xf numFmtId="0" fontId="20" fillId="4" borderId="0" xfId="0" applyFont="1" applyFill="1" applyBorder="1" applyAlignment="1">
      <alignment horizontal="right" vertical="center"/>
    </xf>
    <xf numFmtId="0" fontId="0" fillId="0" borderId="0" xfId="0" applyFont="1" applyBorder="1" applyAlignment="1">
      <alignment vertical="center"/>
    </xf>
    <xf numFmtId="165" fontId="0" fillId="0" borderId="0" xfId="1" applyNumberFormat="1" applyFont="1" applyFill="1"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4" fillId="0" borderId="0" xfId="0" applyFont="1" applyBorder="1" applyAlignment="1">
      <alignment vertical="center"/>
    </xf>
    <xf numFmtId="0" fontId="2" fillId="3" borderId="0" xfId="0" applyFont="1" applyFill="1" applyBorder="1" applyAlignment="1">
      <alignment vertical="center"/>
    </xf>
    <xf numFmtId="0" fontId="0" fillId="0" borderId="4" xfId="0" applyBorder="1"/>
    <xf numFmtId="0" fontId="0" fillId="0" borderId="0" xfId="0" applyBorder="1"/>
    <xf numFmtId="0" fontId="0" fillId="0" borderId="5" xfId="0" applyBorder="1"/>
    <xf numFmtId="0" fontId="0" fillId="0" borderId="6" xfId="0" applyBorder="1"/>
    <xf numFmtId="37" fontId="0" fillId="0" borderId="0" xfId="0" applyNumberFormat="1" applyBorder="1" applyAlignment="1">
      <alignment horizontal="right"/>
    </xf>
    <xf numFmtId="0" fontId="2" fillId="0" borderId="0" xfId="0" applyFont="1" applyBorder="1" applyAlignment="1"/>
    <xf numFmtId="165" fontId="0" fillId="0" borderId="0" xfId="1" applyNumberFormat="1" applyFont="1" applyFill="1" applyBorder="1" applyAlignment="1">
      <alignment horizontal="center" vertical="center"/>
    </xf>
    <xf numFmtId="165" fontId="0" fillId="4" borderId="9" xfId="1" applyNumberFormat="1" applyFont="1" applyFill="1" applyBorder="1" applyAlignment="1">
      <alignment vertical="center"/>
    </xf>
    <xf numFmtId="0" fontId="2" fillId="2" borderId="0" xfId="0" applyFont="1" applyFill="1" applyBorder="1" applyAlignment="1">
      <alignment vertical="center"/>
    </xf>
    <xf numFmtId="0" fontId="25" fillId="0" borderId="0" xfId="0" applyFont="1" applyBorder="1" applyAlignment="1">
      <alignment vertical="center"/>
    </xf>
    <xf numFmtId="165" fontId="0" fillId="0" borderId="0" xfId="1" applyNumberFormat="1" applyFont="1" applyFill="1" applyBorder="1" applyAlignment="1">
      <alignment horizontal="center" vertical="center"/>
    </xf>
    <xf numFmtId="165" fontId="0" fillId="5" borderId="0" xfId="1" applyNumberFormat="1" applyFont="1" applyFill="1" applyBorder="1" applyAlignment="1">
      <alignment horizontal="center" vertical="center"/>
    </xf>
    <xf numFmtId="165" fontId="10" fillId="0" borderId="0" xfId="1" applyNumberFormat="1" applyFont="1" applyFill="1" applyBorder="1" applyAlignment="1">
      <alignment horizontal="center" vertical="center"/>
    </xf>
    <xf numFmtId="0" fontId="9" fillId="0" borderId="0" xfId="0" applyFont="1" applyBorder="1" applyAlignment="1">
      <alignment vertical="center"/>
    </xf>
    <xf numFmtId="0" fontId="9" fillId="0" borderId="7" xfId="0" applyFont="1" applyBorder="1" applyAlignment="1">
      <alignment vertical="center"/>
    </xf>
    <xf numFmtId="37" fontId="2" fillId="0" borderId="0" xfId="0" applyNumberFormat="1" applyFont="1" applyBorder="1" applyAlignment="1">
      <alignment horizontal="center"/>
    </xf>
    <xf numFmtId="165" fontId="0" fillId="0" borderId="0" xfId="1" applyNumberFormat="1" applyFont="1" applyFill="1" applyBorder="1" applyAlignment="1">
      <alignment horizontal="center" vertical="center"/>
    </xf>
    <xf numFmtId="0" fontId="20" fillId="0" borderId="0" xfId="0" applyFont="1" applyBorder="1" applyAlignment="1">
      <alignment vertical="center"/>
    </xf>
    <xf numFmtId="0" fontId="0" fillId="5" borderId="0" xfId="0" applyFont="1" applyFill="1" applyBorder="1" applyAlignment="1">
      <alignment vertical="center"/>
    </xf>
    <xf numFmtId="0" fontId="3" fillId="5" borderId="0" xfId="0" applyFont="1" applyFill="1" applyBorder="1" applyAlignment="1">
      <alignment vertical="center"/>
    </xf>
    <xf numFmtId="0" fontId="0" fillId="5" borderId="0" xfId="0" applyFill="1" applyBorder="1" applyAlignment="1">
      <alignment vertical="center"/>
    </xf>
    <xf numFmtId="49" fontId="0" fillId="0" borderId="12" xfId="1" applyNumberFormat="1" applyFont="1" applyFill="1" applyBorder="1" applyAlignment="1">
      <alignment horizontal="center" vertical="center"/>
    </xf>
    <xf numFmtId="0" fontId="2" fillId="2" borderId="12" xfId="0" applyFont="1" applyFill="1" applyBorder="1" applyAlignment="1">
      <alignment horizontal="center" vertical="center" wrapText="1"/>
    </xf>
    <xf numFmtId="168" fontId="0" fillId="0" borderId="12" xfId="1" applyNumberFormat="1" applyFont="1" applyFill="1" applyBorder="1" applyAlignment="1">
      <alignment horizontal="center" vertical="center"/>
    </xf>
    <xf numFmtId="1" fontId="0" fillId="0" borderId="12" xfId="1" applyNumberFormat="1" applyFont="1" applyFill="1" applyBorder="1" applyAlignment="1">
      <alignment horizontal="center" vertical="center"/>
    </xf>
    <xf numFmtId="0" fontId="22" fillId="0" borderId="12" xfId="0" applyFont="1" applyFill="1" applyBorder="1" applyAlignment="1">
      <alignment horizontal="center" vertical="center"/>
    </xf>
    <xf numFmtId="0" fontId="15" fillId="0" borderId="12" xfId="0" applyFont="1" applyBorder="1" applyAlignment="1">
      <alignment horizontal="center" vertical="center"/>
    </xf>
    <xf numFmtId="165" fontId="2" fillId="3" borderId="0" xfId="0" applyNumberFormat="1" applyFont="1" applyFill="1" applyBorder="1" applyAlignment="1">
      <alignment vertical="center"/>
    </xf>
    <xf numFmtId="37" fontId="2" fillId="3" borderId="0" xfId="0" applyNumberFormat="1" applyFont="1" applyFill="1" applyBorder="1" applyAlignment="1">
      <alignment vertical="center"/>
    </xf>
    <xf numFmtId="169" fontId="2" fillId="3" borderId="0" xfId="0" applyNumberFormat="1" applyFont="1" applyFill="1" applyBorder="1" applyAlignment="1">
      <alignment vertical="center"/>
    </xf>
    <xf numFmtId="0" fontId="20" fillId="3" borderId="0" xfId="0" applyFont="1" applyFill="1" applyBorder="1" applyAlignment="1">
      <alignment vertical="center"/>
    </xf>
    <xf numFmtId="165" fontId="20" fillId="3" borderId="0" xfId="0" applyNumberFormat="1" applyFont="1" applyFill="1" applyBorder="1" applyAlignment="1">
      <alignment vertical="center"/>
    </xf>
    <xf numFmtId="37" fontId="20" fillId="3" borderId="0" xfId="0" applyNumberFormat="1" applyFont="1" applyFill="1" applyBorder="1" applyAlignment="1">
      <alignment vertical="center"/>
    </xf>
    <xf numFmtId="169" fontId="20" fillId="3" borderId="0" xfId="0" applyNumberFormat="1" applyFont="1" applyFill="1" applyBorder="1" applyAlignment="1">
      <alignment vertical="center"/>
    </xf>
    <xf numFmtId="0" fontId="2" fillId="0" borderId="0" xfId="0" applyFont="1" applyBorder="1" applyAlignment="1">
      <alignment horizontal="left" vertical="center"/>
    </xf>
    <xf numFmtId="37" fontId="2" fillId="0" borderId="0" xfId="0" applyNumberFormat="1" applyFont="1" applyBorder="1" applyAlignment="1">
      <alignment horizontal="left" vertical="center"/>
    </xf>
    <xf numFmtId="0" fontId="20" fillId="8" borderId="9" xfId="0" applyFont="1" applyFill="1" applyBorder="1" applyAlignment="1">
      <alignment vertical="center"/>
    </xf>
    <xf numFmtId="0" fontId="2" fillId="8" borderId="10" xfId="0" applyFont="1" applyFill="1" applyBorder="1" applyAlignment="1">
      <alignment vertical="center"/>
    </xf>
    <xf numFmtId="0" fontId="23" fillId="0" borderId="15" xfId="0" applyFont="1" applyFill="1" applyBorder="1" applyAlignment="1">
      <alignment vertical="center"/>
    </xf>
    <xf numFmtId="0" fontId="0" fillId="0" borderId="16" xfId="0" applyFont="1" applyBorder="1" applyAlignment="1">
      <alignment vertical="center"/>
    </xf>
    <xf numFmtId="0" fontId="28" fillId="0" borderId="16" xfId="0" applyFont="1" applyBorder="1" applyAlignment="1">
      <alignment vertical="center"/>
    </xf>
    <xf numFmtId="0" fontId="23" fillId="0" borderId="17" xfId="0" applyFont="1" applyFill="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0" xfId="0" applyFont="1" applyBorder="1" applyAlignment="1">
      <alignment horizontal="left" vertical="center"/>
    </xf>
    <xf numFmtId="0" fontId="20" fillId="0" borderId="5" xfId="0" applyFont="1" applyBorder="1" applyAlignment="1">
      <alignment horizontal="left"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6" fillId="4" borderId="0" xfId="0" applyFont="1" applyFill="1" applyBorder="1" applyAlignment="1">
      <alignment horizontal="left" vertical="center"/>
    </xf>
    <xf numFmtId="0" fontId="6" fillId="4" borderId="0" xfId="0" applyFont="1" applyFill="1" applyBorder="1" applyAlignment="1">
      <alignment horizontal="center" vertical="center"/>
    </xf>
    <xf numFmtId="0" fontId="0" fillId="4" borderId="0" xfId="0" applyFill="1" applyBorder="1" applyAlignment="1">
      <alignment vertical="center"/>
    </xf>
    <xf numFmtId="0" fontId="29" fillId="0" borderId="0" xfId="0" applyFont="1" applyBorder="1" applyAlignment="1">
      <alignment vertical="center"/>
    </xf>
    <xf numFmtId="0" fontId="18" fillId="4" borderId="0" xfId="0" applyFont="1" applyFill="1" applyBorder="1" applyAlignment="1">
      <alignment horizontal="center" vertical="center"/>
    </xf>
    <xf numFmtId="0" fontId="29" fillId="4" borderId="0" xfId="0" applyFont="1" applyFill="1"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25" xfId="0" applyBorder="1" applyAlignment="1">
      <alignment vertical="center"/>
    </xf>
    <xf numFmtId="0" fontId="0" fillId="0" borderId="17" xfId="0" applyBorder="1" applyAlignment="1">
      <alignment vertical="center"/>
    </xf>
    <xf numFmtId="0" fontId="0" fillId="0" borderId="18" xfId="0" applyFill="1" applyBorder="1" applyAlignment="1">
      <alignment vertical="center"/>
    </xf>
    <xf numFmtId="37" fontId="2" fillId="0" borderId="0" xfId="0" applyNumberFormat="1" applyFont="1" applyBorder="1" applyAlignment="1">
      <alignment horizontal="center"/>
    </xf>
    <xf numFmtId="0" fontId="20" fillId="0" borderId="20" xfId="0" applyFont="1" applyBorder="1" applyAlignment="1">
      <alignment horizontal="left" vertical="center"/>
    </xf>
    <xf numFmtId="0" fontId="20" fillId="0" borderId="26" xfId="0" applyFont="1" applyBorder="1" applyAlignment="1">
      <alignment horizontal="left" vertical="center"/>
    </xf>
    <xf numFmtId="41" fontId="0" fillId="0" borderId="0" xfId="4" applyFont="1" applyFill="1" applyBorder="1" applyAlignment="1">
      <alignment horizontal="center" vertical="center"/>
    </xf>
    <xf numFmtId="0" fontId="0" fillId="0" borderId="16" xfId="0" applyFill="1" applyBorder="1" applyAlignment="1">
      <alignment vertical="center"/>
    </xf>
    <xf numFmtId="0" fontId="0" fillId="0" borderId="27" xfId="0" applyFill="1" applyBorder="1" applyAlignment="1">
      <alignment vertical="center"/>
    </xf>
    <xf numFmtId="0" fontId="0" fillId="0" borderId="19" xfId="0" applyBorder="1" applyAlignment="1">
      <alignment vertical="center"/>
    </xf>
    <xf numFmtId="0" fontId="0" fillId="0" borderId="20" xfId="0" applyFill="1" applyBorder="1" applyAlignment="1">
      <alignment vertical="center"/>
    </xf>
    <xf numFmtId="0" fontId="0" fillId="0" borderId="26" xfId="0" applyFill="1" applyBorder="1" applyAlignment="1">
      <alignment vertical="center"/>
    </xf>
    <xf numFmtId="0" fontId="0" fillId="2" borderId="17" xfId="0" applyFill="1" applyBorder="1" applyAlignment="1">
      <alignment vertical="center"/>
    </xf>
    <xf numFmtId="0" fontId="18" fillId="2" borderId="0" xfId="0" applyFont="1" applyFill="1" applyBorder="1" applyAlignment="1">
      <alignment horizontal="center" vertical="center"/>
    </xf>
    <xf numFmtId="0" fontId="0" fillId="2" borderId="18" xfId="0" applyFill="1" applyBorder="1" applyAlignment="1">
      <alignmen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0" fillId="3" borderId="0" xfId="0" applyFill="1" applyBorder="1" applyAlignment="1">
      <alignment vertical="center"/>
    </xf>
    <xf numFmtId="165" fontId="6" fillId="0" borderId="0" xfId="1" applyNumberFormat="1" applyFont="1" applyFill="1" applyBorder="1" applyAlignment="1">
      <alignment horizontal="center" vertical="center"/>
    </xf>
    <xf numFmtId="0" fontId="30" fillId="0" borderId="1" xfId="0" applyFont="1" applyBorder="1"/>
    <xf numFmtId="0" fontId="30" fillId="0" borderId="2" xfId="0" applyFont="1" applyBorder="1"/>
    <xf numFmtId="0" fontId="30" fillId="0" borderId="13" xfId="0" applyFont="1" applyBorder="1" applyAlignment="1">
      <alignment horizontal="center"/>
    </xf>
    <xf numFmtId="167" fontId="0" fillId="0" borderId="28" xfId="1" applyNumberFormat="1" applyFont="1" applyBorder="1"/>
    <xf numFmtId="167" fontId="0" fillId="0" borderId="4" xfId="1" applyNumberFormat="1" applyFont="1" applyBorder="1"/>
    <xf numFmtId="167" fontId="0" fillId="0" borderId="0" xfId="1" applyNumberFormat="1" applyFont="1" applyBorder="1"/>
    <xf numFmtId="167" fontId="31" fillId="9" borderId="4" xfId="1" applyNumberFormat="1" applyFont="1" applyFill="1" applyBorder="1"/>
    <xf numFmtId="167" fontId="31" fillId="9" borderId="0" xfId="1" applyNumberFormat="1" applyFont="1" applyFill="1" applyBorder="1"/>
    <xf numFmtId="167" fontId="31" fillId="9" borderId="28" xfId="1" applyNumberFormat="1" applyFont="1" applyFill="1" applyBorder="1"/>
    <xf numFmtId="0" fontId="5" fillId="0" borderId="4" xfId="0" applyFont="1" applyBorder="1"/>
    <xf numFmtId="0" fontId="5" fillId="0" borderId="0" xfId="0" applyFont="1" applyBorder="1"/>
    <xf numFmtId="167" fontId="5" fillId="0" borderId="28" xfId="1" applyNumberFormat="1" applyFont="1" applyBorder="1"/>
    <xf numFmtId="0" fontId="31" fillId="9" borderId="4" xfId="0" applyFont="1" applyFill="1" applyBorder="1"/>
    <xf numFmtId="0" fontId="31" fillId="9" borderId="0" xfId="0" applyFont="1" applyFill="1" applyBorder="1"/>
    <xf numFmtId="0" fontId="31" fillId="0" borderId="4" xfId="0" applyFont="1" applyBorder="1"/>
    <xf numFmtId="0" fontId="31" fillId="0" borderId="0" xfId="0" applyFont="1" applyBorder="1"/>
    <xf numFmtId="167" fontId="31" fillId="0" borderId="28" xfId="1" applyNumberFormat="1" applyFont="1" applyBorder="1"/>
    <xf numFmtId="167" fontId="5" fillId="0" borderId="4" xfId="1" applyNumberFormat="1" applyFont="1" applyBorder="1"/>
    <xf numFmtId="0" fontId="0" fillId="0" borderId="4" xfId="0" quotePrefix="1" applyBorder="1"/>
    <xf numFmtId="0" fontId="31" fillId="9" borderId="29" xfId="0" applyFont="1" applyFill="1" applyBorder="1"/>
    <xf numFmtId="0" fontId="31" fillId="9" borderId="30" xfId="0" applyFont="1" applyFill="1" applyBorder="1"/>
    <xf numFmtId="167" fontId="31" fillId="9" borderId="31" xfId="1" applyNumberFormat="1" applyFont="1" applyFill="1" applyBorder="1"/>
    <xf numFmtId="167" fontId="31" fillId="9" borderId="29" xfId="1" applyNumberFormat="1" applyFont="1" applyFill="1" applyBorder="1"/>
    <xf numFmtId="167" fontId="31" fillId="9" borderId="30" xfId="1" applyNumberFormat="1" applyFont="1" applyFill="1" applyBorder="1"/>
    <xf numFmtId="164" fontId="30" fillId="0" borderId="13" xfId="0" applyNumberFormat="1" applyFont="1" applyBorder="1" applyAlignment="1">
      <alignment horizontal="center"/>
    </xf>
    <xf numFmtId="0" fontId="0" fillId="0" borderId="5" xfId="0" applyFill="1" applyBorder="1" applyAlignment="1">
      <alignment vertical="center"/>
    </xf>
    <xf numFmtId="0" fontId="2" fillId="2" borderId="5" xfId="0" applyFont="1" applyFill="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2" borderId="4" xfId="0" applyFont="1" applyFill="1" applyBorder="1" applyAlignment="1">
      <alignment vertical="center"/>
    </xf>
    <xf numFmtId="0" fontId="2" fillId="2" borderId="6" xfId="0" applyFont="1" applyFill="1" applyBorder="1" applyAlignment="1">
      <alignment vertical="center"/>
    </xf>
    <xf numFmtId="0" fontId="2" fillId="2" borderId="7" xfId="0" applyFont="1" applyFill="1" applyBorder="1" applyAlignment="1">
      <alignment vertical="center"/>
    </xf>
    <xf numFmtId="0" fontId="2" fillId="2" borderId="8" xfId="0" applyFont="1" applyFill="1" applyBorder="1" applyAlignment="1">
      <alignment vertical="center"/>
    </xf>
    <xf numFmtId="0" fontId="31" fillId="9" borderId="1" xfId="0" applyFont="1" applyFill="1" applyBorder="1"/>
    <xf numFmtId="0" fontId="31" fillId="9" borderId="2" xfId="0" applyFont="1" applyFill="1" applyBorder="1"/>
    <xf numFmtId="0" fontId="5" fillId="0" borderId="1" xfId="0" applyFont="1" applyBorder="1"/>
    <xf numFmtId="0" fontId="5" fillId="0" borderId="3" xfId="0" applyFont="1" applyBorder="1"/>
    <xf numFmtId="1" fontId="0" fillId="0" borderId="4" xfId="0" applyNumberFormat="1" applyBorder="1"/>
    <xf numFmtId="167" fontId="0" fillId="0" borderId="4" xfId="0" applyNumberFormat="1" applyBorder="1"/>
    <xf numFmtId="2" fontId="0" fillId="0" borderId="4" xfId="0" applyNumberFormat="1" applyBorder="1"/>
    <xf numFmtId="43" fontId="0" fillId="0" borderId="4" xfId="0" applyNumberFormat="1" applyBorder="1"/>
    <xf numFmtId="0" fontId="0" fillId="0" borderId="7" xfId="0" applyBorder="1"/>
    <xf numFmtId="1" fontId="0" fillId="0" borderId="6" xfId="0" applyNumberFormat="1" applyBorder="1"/>
    <xf numFmtId="0" fontId="0" fillId="0" borderId="8" xfId="0" applyBorder="1"/>
    <xf numFmtId="167" fontId="0" fillId="0" borderId="0" xfId="1" applyNumberFormat="1" applyFont="1"/>
    <xf numFmtId="0" fontId="31" fillId="0" borderId="1" xfId="0" applyFont="1" applyBorder="1"/>
    <xf numFmtId="0" fontId="0" fillId="0" borderId="2" xfId="0" applyBorder="1"/>
    <xf numFmtId="0" fontId="0" fillId="0" borderId="13" xfId="0" applyBorder="1"/>
    <xf numFmtId="9" fontId="0" fillId="0" borderId="0" xfId="9" applyFont="1"/>
    <xf numFmtId="0" fontId="0" fillId="0" borderId="4" xfId="0" applyFill="1" applyBorder="1"/>
    <xf numFmtId="0" fontId="31" fillId="9" borderId="6" xfId="0" applyFont="1" applyFill="1" applyBorder="1"/>
    <xf numFmtId="0" fontId="31" fillId="9" borderId="7" xfId="0" applyFont="1" applyFill="1" applyBorder="1"/>
    <xf numFmtId="167" fontId="31" fillId="9" borderId="14" xfId="1" applyNumberFormat="1" applyFont="1" applyFill="1" applyBorder="1"/>
    <xf numFmtId="0" fontId="7" fillId="0" borderId="5" xfId="0" applyFont="1" applyFill="1" applyBorder="1" applyAlignment="1">
      <alignment horizontal="center" vertical="center"/>
    </xf>
    <xf numFmtId="0" fontId="7" fillId="0" borderId="8" xfId="0" applyFont="1" applyFill="1" applyBorder="1" applyAlignment="1">
      <alignment horizontal="center" vertical="center"/>
    </xf>
    <xf numFmtId="0" fontId="2" fillId="0" borderId="24" xfId="0" applyFont="1" applyBorder="1" applyAlignment="1">
      <alignment vertical="center"/>
    </xf>
    <xf numFmtId="0" fontId="0" fillId="0" borderId="32" xfId="0" applyBorder="1" applyAlignment="1">
      <alignment vertical="center"/>
    </xf>
    <xf numFmtId="171" fontId="0" fillId="2" borderId="25" xfId="0" applyNumberFormat="1" applyFill="1" applyBorder="1" applyAlignment="1">
      <alignment horizontal="left" vertical="center" wrapText="1"/>
    </xf>
    <xf numFmtId="171" fontId="0" fillId="2" borderId="32" xfId="0" applyNumberFormat="1" applyFill="1" applyBorder="1" applyAlignment="1">
      <alignment horizontal="left" vertical="center" wrapText="1"/>
    </xf>
    <xf numFmtId="0" fontId="2" fillId="0" borderId="25" xfId="0" applyFont="1" applyBorder="1" applyAlignment="1">
      <alignment vertical="center"/>
    </xf>
    <xf numFmtId="0" fontId="0" fillId="2" borderId="24" xfId="0" applyFill="1" applyBorder="1" applyAlignment="1">
      <alignment vertical="center"/>
    </xf>
    <xf numFmtId="0" fontId="0" fillId="2" borderId="32" xfId="0" applyFill="1" applyBorder="1" applyAlignment="1">
      <alignment vertical="center"/>
    </xf>
    <xf numFmtId="165" fontId="6" fillId="0" borderId="0" xfId="1" applyNumberFormat="1" applyFont="1" applyFill="1" applyBorder="1" applyAlignment="1">
      <alignment vertical="center"/>
    </xf>
    <xf numFmtId="0" fontId="22" fillId="0" borderId="0" xfId="0" applyFont="1" applyFill="1" applyBorder="1" applyAlignment="1">
      <alignment horizontal="center" vertical="center"/>
    </xf>
    <xf numFmtId="0" fontId="7" fillId="0" borderId="3"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16" xfId="0" applyFont="1" applyFill="1" applyBorder="1" applyAlignment="1">
      <alignment horizontal="center" vertical="center"/>
    </xf>
    <xf numFmtId="0" fontId="18" fillId="0" borderId="20" xfId="0" applyFont="1" applyFill="1" applyBorder="1" applyAlignment="1">
      <alignment horizontal="center" vertical="center"/>
    </xf>
    <xf numFmtId="0" fontId="2" fillId="4" borderId="21" xfId="0" applyFont="1" applyFill="1" applyBorder="1" applyAlignment="1">
      <alignment horizontal="left" vertical="center"/>
    </xf>
    <xf numFmtId="0" fontId="0" fillId="0" borderId="0" xfId="0" applyBorder="1" applyAlignment="1">
      <alignment horizontal="center" vertical="center"/>
    </xf>
    <xf numFmtId="41" fontId="0" fillId="0" borderId="0" xfId="4" applyFont="1" applyFill="1" applyBorder="1" applyAlignment="1">
      <alignment horizontal="center" vertical="center"/>
    </xf>
    <xf numFmtId="49" fontId="2" fillId="0" borderId="0" xfId="0" applyNumberFormat="1" applyFont="1" applyBorder="1" applyAlignment="1">
      <alignment horizontal="center" vertical="center"/>
    </xf>
    <xf numFmtId="0" fontId="6" fillId="0" borderId="0" xfId="0" applyFont="1" applyBorder="1" applyAlignment="1">
      <alignment horizontal="center" vertical="center"/>
    </xf>
    <xf numFmtId="0" fontId="20" fillId="4" borderId="22" xfId="0" applyFont="1" applyFill="1" applyBorder="1" applyAlignment="1">
      <alignment horizontal="left" vertical="center"/>
    </xf>
    <xf numFmtId="0" fontId="20" fillId="4" borderId="23" xfId="0" applyFont="1" applyFill="1" applyBorder="1" applyAlignment="1">
      <alignment horizontal="left" vertical="center"/>
    </xf>
    <xf numFmtId="0" fontId="35" fillId="0" borderId="17" xfId="0" applyFont="1" applyBorder="1" applyAlignment="1">
      <alignment horizontal="left" vertical="center"/>
    </xf>
    <xf numFmtId="0" fontId="35" fillId="0" borderId="0" xfId="0" applyFont="1" applyBorder="1" applyAlignment="1">
      <alignment horizontal="left" vertical="center"/>
    </xf>
    <xf numFmtId="0" fontId="36" fillId="0" borderId="0" xfId="0" applyFont="1" applyBorder="1" applyAlignment="1">
      <alignment horizontal="left" vertical="center"/>
    </xf>
    <xf numFmtId="0" fontId="36" fillId="0" borderId="18" xfId="0" applyFont="1" applyBorder="1" applyAlignment="1">
      <alignment horizontal="left" vertical="center"/>
    </xf>
    <xf numFmtId="168" fontId="0" fillId="3" borderId="0" xfId="1" applyNumberFormat="1" applyFont="1" applyFill="1" applyBorder="1" applyAlignment="1">
      <alignment horizontal="center" vertical="center"/>
    </xf>
    <xf numFmtId="0" fontId="7" fillId="0" borderId="2" xfId="0" applyFont="1" applyFill="1" applyBorder="1" applyAlignment="1">
      <alignment horizontal="center" vertical="center"/>
    </xf>
    <xf numFmtId="0" fontId="34" fillId="10" borderId="0" xfId="0" applyFont="1" applyFill="1" applyBorder="1" applyAlignment="1">
      <alignment horizontal="center" vertical="center" wrapText="1"/>
    </xf>
    <xf numFmtId="49" fontId="2" fillId="0" borderId="10" xfId="0" applyNumberFormat="1" applyFont="1" applyBorder="1" applyAlignment="1">
      <alignment horizontal="center" vertical="center"/>
    </xf>
    <xf numFmtId="0" fontId="6" fillId="0" borderId="10" xfId="0" applyFont="1" applyBorder="1" applyAlignment="1">
      <alignment horizontal="center" vertical="center"/>
    </xf>
    <xf numFmtId="0" fontId="34" fillId="3" borderId="0" xfId="0" applyFont="1" applyFill="1" applyBorder="1" applyAlignment="1">
      <alignment horizontal="center" vertical="center" wrapText="1"/>
    </xf>
    <xf numFmtId="0" fontId="37" fillId="3" borderId="15" xfId="0" applyFont="1" applyFill="1" applyBorder="1" applyAlignment="1">
      <alignment vertical="center"/>
    </xf>
    <xf numFmtId="0" fontId="3" fillId="3" borderId="16" xfId="0" applyFont="1" applyFill="1" applyBorder="1" applyAlignment="1">
      <alignment vertical="center"/>
    </xf>
    <xf numFmtId="0" fontId="4" fillId="3" borderId="16" xfId="0" applyFont="1" applyFill="1" applyBorder="1" applyAlignment="1">
      <alignment vertical="center"/>
    </xf>
    <xf numFmtId="0" fontId="0" fillId="3" borderId="16" xfId="0" applyFill="1" applyBorder="1" applyAlignment="1">
      <alignment vertical="center"/>
    </xf>
    <xf numFmtId="165" fontId="0" fillId="3" borderId="16" xfId="1" applyNumberFormat="1" applyFont="1" applyFill="1" applyBorder="1" applyAlignment="1">
      <alignment horizontal="left" vertical="center"/>
    </xf>
    <xf numFmtId="165" fontId="0" fillId="3" borderId="27" xfId="1" applyNumberFormat="1" applyFont="1" applyFill="1" applyBorder="1" applyAlignment="1">
      <alignment horizontal="left" vertical="center"/>
    </xf>
    <xf numFmtId="0" fontId="18" fillId="0" borderId="19" xfId="0" applyFont="1" applyFill="1" applyBorder="1" applyAlignment="1">
      <alignment horizontal="center" vertical="center"/>
    </xf>
    <xf numFmtId="165" fontId="0" fillId="3" borderId="20" xfId="1" applyNumberFormat="1" applyFont="1" applyFill="1" applyBorder="1" applyAlignment="1">
      <alignment horizontal="center" wrapText="1"/>
    </xf>
    <xf numFmtId="165" fontId="0" fillId="3" borderId="26" xfId="1" applyNumberFormat="1" applyFont="1" applyFill="1" applyBorder="1" applyAlignment="1">
      <alignment horizontal="center" wrapText="1"/>
    </xf>
    <xf numFmtId="0" fontId="6" fillId="0" borderId="17" xfId="0" applyFont="1" applyFill="1" applyBorder="1" applyAlignment="1">
      <alignment vertical="center"/>
    </xf>
    <xf numFmtId="0" fontId="38" fillId="0" borderId="0" xfId="0" applyFont="1" applyFill="1" applyBorder="1" applyAlignment="1">
      <alignment horizontal="center" vertical="center"/>
    </xf>
    <xf numFmtId="0" fontId="39" fillId="0" borderId="0" xfId="0" applyFont="1" applyFill="1" applyBorder="1" applyAlignment="1">
      <alignment horizontal="center" vertical="center"/>
    </xf>
    <xf numFmtId="0" fontId="16" fillId="0" borderId="17" xfId="0" applyFont="1" applyFill="1" applyBorder="1" applyAlignment="1">
      <alignment vertical="center"/>
    </xf>
    <xf numFmtId="0" fontId="18" fillId="0" borderId="20" xfId="0" applyFont="1" applyFill="1" applyBorder="1" applyAlignment="1">
      <alignment vertical="center"/>
    </xf>
    <xf numFmtId="0" fontId="6" fillId="0" borderId="20" xfId="0" applyFont="1" applyFill="1" applyBorder="1" applyAlignment="1">
      <alignment vertical="center"/>
    </xf>
    <xf numFmtId="0" fontId="6" fillId="0" borderId="17"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22" fillId="0" borderId="0" xfId="0" applyFont="1" applyFill="1" applyBorder="1" applyAlignment="1">
      <alignment vertical="center"/>
    </xf>
    <xf numFmtId="0" fontId="6" fillId="0" borderId="0" xfId="0" applyFont="1" applyFill="1" applyBorder="1" applyAlignment="1">
      <alignment vertical="center"/>
    </xf>
    <xf numFmtId="0" fontId="6" fillId="8" borderId="0" xfId="0" applyFont="1" applyFill="1" applyBorder="1" applyAlignment="1">
      <alignment vertical="center"/>
    </xf>
    <xf numFmtId="0" fontId="6" fillId="8" borderId="0" xfId="0" applyFont="1" applyFill="1" applyBorder="1" applyAlignment="1">
      <alignment horizontal="center" vertical="center"/>
    </xf>
    <xf numFmtId="0" fontId="6" fillId="0" borderId="15" xfId="0" applyFont="1" applyFill="1" applyBorder="1" applyAlignment="1">
      <alignment vertical="center"/>
    </xf>
    <xf numFmtId="0" fontId="6" fillId="0" borderId="16" xfId="0" applyFont="1" applyFill="1" applyBorder="1" applyAlignment="1">
      <alignment horizontal="center" vertical="center"/>
    </xf>
    <xf numFmtId="0" fontId="6" fillId="0" borderId="19" xfId="0" applyFont="1" applyFill="1" applyBorder="1" applyAlignment="1">
      <alignment vertical="center"/>
    </xf>
    <xf numFmtId="0" fontId="17" fillId="3" borderId="0" xfId="0" applyFont="1" applyFill="1" applyBorder="1" applyAlignment="1">
      <alignment vertical="center"/>
    </xf>
    <xf numFmtId="0" fontId="35" fillId="0" borderId="19" xfId="0" applyFont="1" applyBorder="1" applyAlignment="1">
      <alignment horizontal="left" vertical="center"/>
    </xf>
    <xf numFmtId="0" fontId="0" fillId="0" borderId="1" xfId="0" applyBorder="1" applyAlignment="1">
      <alignment vertical="center"/>
    </xf>
    <xf numFmtId="0" fontId="0" fillId="0" borderId="34" xfId="0" applyBorder="1" applyAlignment="1">
      <alignment vertical="center"/>
    </xf>
    <xf numFmtId="0" fontId="0" fillId="0" borderId="34" xfId="0" applyFill="1" applyBorder="1" applyAlignment="1">
      <alignment vertical="center"/>
    </xf>
    <xf numFmtId="0" fontId="0" fillId="0" borderId="35" xfId="0" applyFill="1" applyBorder="1" applyAlignment="1">
      <alignment vertical="center"/>
    </xf>
    <xf numFmtId="0" fontId="0" fillId="4" borderId="4" xfId="0" applyFill="1" applyBorder="1" applyAlignment="1">
      <alignment vertical="center"/>
    </xf>
    <xf numFmtId="0" fontId="0" fillId="4" borderId="5" xfId="0" applyFill="1" applyBorder="1" applyAlignment="1">
      <alignment vertical="center"/>
    </xf>
    <xf numFmtId="49" fontId="2" fillId="0" borderId="7" xfId="0" applyNumberFormat="1" applyFont="1" applyBorder="1" applyAlignment="1">
      <alignment horizontal="center" vertical="center"/>
    </xf>
    <xf numFmtId="0" fontId="34" fillId="10" borderId="22" xfId="0" applyFont="1" applyFill="1" applyBorder="1" applyAlignment="1">
      <alignment horizontal="center" vertical="center" wrapText="1"/>
    </xf>
    <xf numFmtId="0" fontId="26" fillId="0" borderId="2" xfId="0" applyFont="1" applyBorder="1" applyAlignment="1">
      <alignment horizontal="left" vertical="center"/>
    </xf>
    <xf numFmtId="165" fontId="0" fillId="0" borderId="18" xfId="1" applyNumberFormat="1" applyFont="1" applyFill="1" applyBorder="1" applyAlignment="1">
      <alignment vertical="center"/>
    </xf>
    <xf numFmtId="0" fontId="7" fillId="0" borderId="20" xfId="0" applyFont="1" applyFill="1" applyBorder="1" applyAlignment="1">
      <alignment horizontal="center" vertical="center"/>
    </xf>
    <xf numFmtId="165" fontId="6" fillId="0" borderId="20" xfId="1" applyNumberFormat="1" applyFont="1" applyFill="1" applyBorder="1" applyAlignment="1">
      <alignment vertical="center"/>
    </xf>
    <xf numFmtId="165" fontId="0" fillId="0" borderId="20" xfId="1" applyNumberFormat="1" applyFont="1" applyFill="1" applyBorder="1" applyAlignment="1">
      <alignment vertical="center"/>
    </xf>
    <xf numFmtId="165" fontId="0" fillId="0" borderId="26" xfId="1" applyNumberFormat="1" applyFont="1" applyFill="1" applyBorder="1" applyAlignment="1">
      <alignment vertical="center"/>
    </xf>
    <xf numFmtId="165" fontId="0" fillId="0" borderId="45" xfId="1" applyNumberFormat="1" applyFont="1" applyFill="1" applyBorder="1" applyAlignment="1">
      <alignment vertical="center"/>
    </xf>
    <xf numFmtId="0" fontId="7" fillId="0" borderId="37" xfId="0" applyFont="1" applyFill="1" applyBorder="1" applyAlignment="1">
      <alignment horizontal="center" vertical="center"/>
    </xf>
    <xf numFmtId="0" fontId="2" fillId="6" borderId="0" xfId="0" applyFont="1" applyFill="1" applyBorder="1" applyAlignment="1">
      <alignment vertical="center"/>
    </xf>
    <xf numFmtId="0" fontId="2" fillId="6" borderId="0" xfId="0" applyFont="1" applyFill="1" applyBorder="1" applyAlignment="1">
      <alignment horizontal="right" vertical="center"/>
    </xf>
    <xf numFmtId="0" fontId="12" fillId="6" borderId="0" xfId="0" applyFont="1" applyFill="1" applyBorder="1" applyAlignment="1">
      <alignment vertical="center"/>
    </xf>
    <xf numFmtId="0" fontId="0" fillId="0" borderId="0" xfId="0" applyBorder="1" applyAlignment="1">
      <alignment horizontal="center"/>
    </xf>
    <xf numFmtId="0" fontId="17" fillId="0" borderId="0" xfId="0" applyFont="1" applyBorder="1"/>
    <xf numFmtId="1" fontId="0" fillId="0" borderId="0" xfId="0" applyNumberFormat="1" applyBorder="1"/>
    <xf numFmtId="0" fontId="17" fillId="0" borderId="17" xfId="0" applyFont="1" applyBorder="1"/>
    <xf numFmtId="0" fontId="17" fillId="0" borderId="17" xfId="0" applyFont="1" applyFill="1" applyBorder="1"/>
    <xf numFmtId="0" fontId="17" fillId="0" borderId="19" xfId="0" applyFont="1" applyFill="1" applyBorder="1"/>
    <xf numFmtId="0" fontId="0" fillId="0" borderId="20" xfId="0" applyBorder="1"/>
    <xf numFmtId="1" fontId="0" fillId="0" borderId="36" xfId="0" applyNumberFormat="1" applyBorder="1"/>
    <xf numFmtId="167" fontId="0" fillId="0" borderId="4" xfId="0" applyNumberFormat="1" applyFill="1" applyBorder="1"/>
    <xf numFmtId="167" fontId="0" fillId="0" borderId="36" xfId="0" applyNumberFormat="1" applyFill="1" applyBorder="1"/>
    <xf numFmtId="0" fontId="0" fillId="0" borderId="18" xfId="0" applyBorder="1" applyAlignment="1">
      <alignment horizontal="center"/>
    </xf>
    <xf numFmtId="0" fontId="0" fillId="0" borderId="26" xfId="0" applyBorder="1" applyAlignment="1">
      <alignment horizontal="center"/>
    </xf>
    <xf numFmtId="167" fontId="0" fillId="8" borderId="36" xfId="0" applyNumberFormat="1" applyFill="1" applyBorder="1"/>
    <xf numFmtId="0" fontId="0" fillId="8" borderId="26" xfId="0" applyFill="1" applyBorder="1" applyAlignment="1">
      <alignment horizontal="center"/>
    </xf>
    <xf numFmtId="0" fontId="8" fillId="0" borderId="0" xfId="0" applyFont="1" applyFill="1" applyBorder="1"/>
    <xf numFmtId="0" fontId="20" fillId="12" borderId="0" xfId="0" applyFont="1" applyFill="1"/>
    <xf numFmtId="0" fontId="2" fillId="12" borderId="0" xfId="0" applyFont="1" applyFill="1"/>
    <xf numFmtId="167" fontId="0" fillId="0" borderId="4" xfId="0" applyNumberFormat="1" applyBorder="1" applyAlignment="1">
      <alignment horizontal="center"/>
    </xf>
    <xf numFmtId="0" fontId="41" fillId="0" borderId="17" xfId="0" applyFont="1" applyBorder="1"/>
    <xf numFmtId="0" fontId="41" fillId="0" borderId="0" xfId="0" applyFont="1" applyBorder="1"/>
    <xf numFmtId="167" fontId="35" fillId="0" borderId="4" xfId="0" applyNumberFormat="1" applyFont="1" applyBorder="1" applyAlignment="1">
      <alignment horizontal="center"/>
    </xf>
    <xf numFmtId="0" fontId="35" fillId="0" borderId="18" xfId="0" applyFont="1" applyBorder="1" applyAlignment="1">
      <alignment horizontal="center"/>
    </xf>
    <xf numFmtId="0" fontId="17" fillId="0" borderId="19" xfId="0" applyFont="1" applyBorder="1"/>
    <xf numFmtId="0" fontId="17" fillId="0" borderId="20" xfId="0" applyFont="1" applyBorder="1"/>
    <xf numFmtId="1" fontId="0" fillId="0" borderId="4" xfId="0" applyNumberFormat="1" applyFill="1" applyBorder="1"/>
    <xf numFmtId="1" fontId="0" fillId="0" borderId="36" xfId="0" applyNumberFormat="1" applyFill="1" applyBorder="1"/>
    <xf numFmtId="0" fontId="2" fillId="0" borderId="0" xfId="0" applyFont="1"/>
    <xf numFmtId="0" fontId="43" fillId="0" borderId="0" xfId="0" applyFont="1"/>
    <xf numFmtId="0" fontId="16" fillId="0" borderId="0" xfId="0" applyFont="1" applyFill="1" applyBorder="1"/>
    <xf numFmtId="0" fontId="44" fillId="0" borderId="0" xfId="0" applyFont="1" applyFill="1" applyBorder="1"/>
    <xf numFmtId="0" fontId="17" fillId="0" borderId="33" xfId="0" applyFont="1" applyBorder="1" applyAlignment="1">
      <alignment vertical="center"/>
    </xf>
    <xf numFmtId="0" fontId="40" fillId="4" borderId="4" xfId="0" applyFont="1" applyFill="1" applyBorder="1" applyAlignment="1">
      <alignment vertical="center"/>
    </xf>
    <xf numFmtId="0" fontId="41" fillId="0" borderId="0" xfId="0" applyFont="1" applyBorder="1" applyAlignment="1">
      <alignment vertical="center"/>
    </xf>
    <xf numFmtId="0" fontId="41" fillId="4" borderId="4" xfId="0" applyFont="1" applyFill="1" applyBorder="1" applyAlignment="1">
      <alignment vertical="center"/>
    </xf>
    <xf numFmtId="0" fontId="41" fillId="4" borderId="0" xfId="0" applyFont="1" applyFill="1" applyBorder="1" applyAlignment="1">
      <alignment vertical="center"/>
    </xf>
    <xf numFmtId="0" fontId="45" fillId="0" borderId="0" xfId="0" applyFont="1" applyBorder="1" applyAlignment="1">
      <alignment vertical="center"/>
    </xf>
    <xf numFmtId="0" fontId="45" fillId="0" borderId="0" xfId="0" applyFont="1" applyFill="1" applyBorder="1" applyAlignment="1">
      <alignment vertical="center"/>
    </xf>
    <xf numFmtId="0" fontId="46" fillId="0" borderId="1" xfId="0" applyFont="1" applyBorder="1" applyAlignment="1">
      <alignment vertical="center"/>
    </xf>
    <xf numFmtId="0" fontId="47" fillId="0" borderId="4" xfId="0" applyFont="1" applyBorder="1" applyAlignment="1">
      <alignment vertical="center"/>
    </xf>
    <xf numFmtId="0" fontId="16" fillId="0" borderId="4" xfId="0" applyFont="1" applyBorder="1" applyAlignment="1">
      <alignment vertical="center"/>
    </xf>
    <xf numFmtId="0" fontId="36" fillId="3" borderId="0" xfId="0" applyFont="1" applyFill="1" applyBorder="1" applyAlignment="1">
      <alignment vertical="center"/>
    </xf>
    <xf numFmtId="0" fontId="48" fillId="0" borderId="0" xfId="0" applyFont="1" applyBorder="1" applyAlignment="1">
      <alignment horizontal="left" vertical="center"/>
    </xf>
    <xf numFmtId="0" fontId="48" fillId="0" borderId="0" xfId="0" applyFont="1" applyFill="1" applyBorder="1" applyAlignment="1">
      <alignment horizontal="left" vertical="center"/>
    </xf>
    <xf numFmtId="0" fontId="36" fillId="0" borderId="1" xfId="0" applyFont="1" applyBorder="1" applyAlignment="1">
      <alignment horizontal="left" vertical="center"/>
    </xf>
    <xf numFmtId="0" fontId="36" fillId="0" borderId="4" xfId="0" applyFont="1" applyBorder="1" applyAlignment="1">
      <alignment horizontal="left" vertical="center"/>
    </xf>
    <xf numFmtId="0" fontId="16" fillId="4" borderId="4" xfId="0" applyFont="1"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5" xfId="0" applyFill="1" applyBorder="1" applyAlignment="1">
      <alignment vertical="center" wrapText="1"/>
    </xf>
    <xf numFmtId="0" fontId="18" fillId="0" borderId="2" xfId="0" applyFont="1" applyFill="1" applyBorder="1" applyAlignment="1">
      <alignment horizontal="center" vertical="center"/>
    </xf>
    <xf numFmtId="0" fontId="0" fillId="0" borderId="2" xfId="0" applyFill="1" applyBorder="1" applyAlignment="1">
      <alignment vertical="center"/>
    </xf>
    <xf numFmtId="0" fontId="0" fillId="0" borderId="3" xfId="0" applyFill="1" applyBorder="1" applyAlignment="1">
      <alignment vertical="center"/>
    </xf>
    <xf numFmtId="0" fontId="0" fillId="2" borderId="4" xfId="0" applyFill="1" applyBorder="1" applyAlignment="1">
      <alignment vertical="center"/>
    </xf>
    <xf numFmtId="0" fontId="0" fillId="2" borderId="5" xfId="0" applyFill="1" applyBorder="1" applyAlignment="1">
      <alignment vertical="center"/>
    </xf>
    <xf numFmtId="0" fontId="18" fillId="0" borderId="7" xfId="0" applyFont="1" applyFill="1" applyBorder="1" applyAlignment="1">
      <alignment horizontal="center" vertical="center"/>
    </xf>
    <xf numFmtId="0" fontId="0" fillId="0" borderId="7" xfId="0" applyFill="1" applyBorder="1" applyAlignment="1">
      <alignment vertical="center"/>
    </xf>
    <xf numFmtId="0" fontId="0" fillId="0" borderId="8" xfId="0" applyFill="1" applyBorder="1" applyAlignment="1">
      <alignment vertical="center"/>
    </xf>
    <xf numFmtId="0" fontId="7" fillId="0" borderId="45"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26" xfId="0" applyFont="1" applyFill="1" applyBorder="1" applyAlignment="1">
      <alignment horizontal="center" vertical="center"/>
    </xf>
    <xf numFmtId="0" fontId="0" fillId="0" borderId="0" xfId="0" applyBorder="1" applyAlignment="1">
      <alignment horizontal="center"/>
    </xf>
    <xf numFmtId="167" fontId="0" fillId="0" borderId="0" xfId="0" applyNumberFormat="1" applyBorder="1"/>
    <xf numFmtId="0" fontId="17" fillId="0" borderId="0" xfId="0" applyFont="1" applyFill="1" applyBorder="1"/>
    <xf numFmtId="167" fontId="0" fillId="0" borderId="0" xfId="0" applyNumberFormat="1" applyFill="1" applyBorder="1"/>
    <xf numFmtId="0" fontId="42" fillId="3" borderId="0" xfId="0" applyFont="1" applyFill="1" applyBorder="1"/>
    <xf numFmtId="0" fontId="2" fillId="0" borderId="0" xfId="0" applyFont="1" applyBorder="1"/>
    <xf numFmtId="0" fontId="43" fillId="0" borderId="0" xfId="0" applyFont="1" applyBorder="1"/>
    <xf numFmtId="167" fontId="0" fillId="3" borderId="0" xfId="0" applyNumberFormat="1" applyFill="1" applyBorder="1"/>
    <xf numFmtId="0" fontId="0" fillId="3" borderId="0" xfId="0" applyFill="1" applyBorder="1" applyAlignment="1">
      <alignment horizontal="center"/>
    </xf>
    <xf numFmtId="0" fontId="0" fillId="3" borderId="0" xfId="0" applyFill="1" applyBorder="1"/>
    <xf numFmtId="0" fontId="8" fillId="3" borderId="0" xfId="0" applyFont="1" applyFill="1" applyBorder="1"/>
    <xf numFmtId="0" fontId="20" fillId="3" borderId="0" xfId="0" applyFont="1" applyFill="1" applyBorder="1"/>
    <xf numFmtId="0" fontId="2" fillId="3" borderId="0" xfId="0" applyFont="1" applyFill="1" applyBorder="1"/>
    <xf numFmtId="0" fontId="17" fillId="2" borderId="17" xfId="0" applyFont="1" applyFill="1" applyBorder="1"/>
    <xf numFmtId="0" fontId="17" fillId="2" borderId="0" xfId="0" applyFont="1" applyFill="1" applyBorder="1"/>
    <xf numFmtId="167" fontId="0" fillId="2" borderId="4" xfId="0" applyNumberFormat="1" applyFill="1" applyBorder="1" applyAlignment="1">
      <alignment horizontal="center"/>
    </xf>
    <xf numFmtId="0" fontId="0" fillId="2" borderId="18" xfId="0" applyFill="1" applyBorder="1" applyAlignment="1">
      <alignment horizontal="center"/>
    </xf>
    <xf numFmtId="0" fontId="0" fillId="2" borderId="0" xfId="0" applyFill="1" applyBorder="1"/>
    <xf numFmtId="0" fontId="16" fillId="0" borderId="17" xfId="0" applyFont="1" applyBorder="1"/>
    <xf numFmtId="0" fontId="16" fillId="0" borderId="17" xfId="0" applyFont="1" applyFill="1" applyBorder="1"/>
    <xf numFmtId="0" fontId="22" fillId="0" borderId="17" xfId="0" applyFont="1" applyFill="1" applyBorder="1"/>
    <xf numFmtId="0" fontId="0" fillId="6" borderId="0" xfId="0" applyFill="1" applyBorder="1" applyAlignment="1">
      <alignment vertical="center"/>
    </xf>
    <xf numFmtId="0" fontId="0" fillId="0" borderId="0" xfId="0" applyBorder="1" applyAlignment="1">
      <alignment horizontal="center" vertical="center"/>
    </xf>
    <xf numFmtId="0" fontId="0" fillId="0" borderId="0" xfId="0" applyBorder="1" applyAlignment="1">
      <alignment horizontal="center" vertical="center"/>
    </xf>
    <xf numFmtId="165" fontId="0" fillId="0" borderId="0" xfId="1" applyNumberFormat="1" applyFont="1" applyFill="1" applyBorder="1" applyAlignment="1">
      <alignment horizontal="center" vertical="center"/>
    </xf>
    <xf numFmtId="165" fontId="6" fillId="0" borderId="0" xfId="1" applyNumberFormat="1" applyFont="1" applyFill="1" applyBorder="1" applyAlignment="1">
      <alignment horizontal="center" vertical="center"/>
    </xf>
    <xf numFmtId="0" fontId="0" fillId="0" borderId="0" xfId="0" applyBorder="1" applyAlignment="1">
      <alignment horizontal="center" vertical="center"/>
    </xf>
    <xf numFmtId="43" fontId="16" fillId="3" borderId="0" xfId="0" applyNumberFormat="1" applyFont="1" applyFill="1" applyBorder="1" applyAlignment="1">
      <alignment horizontal="center" vertical="center"/>
    </xf>
    <xf numFmtId="167" fontId="16" fillId="3" borderId="0" xfId="0" applyNumberFormat="1" applyFont="1" applyFill="1" applyBorder="1" applyAlignment="1">
      <alignment horizontal="center" vertical="center"/>
    </xf>
    <xf numFmtId="168" fontId="2" fillId="6" borderId="12" xfId="1" applyNumberFormat="1" applyFont="1" applyFill="1" applyBorder="1" applyAlignment="1">
      <alignment horizontal="center" vertical="center"/>
    </xf>
    <xf numFmtId="1" fontId="2" fillId="6" borderId="12" xfId="1" applyNumberFormat="1" applyFont="1" applyFill="1" applyBorder="1" applyAlignment="1">
      <alignment horizontal="center" vertical="center"/>
    </xf>
    <xf numFmtId="0" fontId="15" fillId="6" borderId="12" xfId="0" applyFont="1" applyFill="1" applyBorder="1" applyAlignment="1">
      <alignment horizontal="center" vertical="center"/>
    </xf>
    <xf numFmtId="165" fontId="0" fillId="0" borderId="0" xfId="1" applyNumberFormat="1" applyFont="1" applyFill="1" applyBorder="1" applyAlignment="1">
      <alignment horizontal="center" vertical="center"/>
    </xf>
    <xf numFmtId="165" fontId="20" fillId="3" borderId="0" xfId="1" applyNumberFormat="1" applyFont="1" applyFill="1" applyBorder="1" applyAlignment="1">
      <alignment horizontal="center" vertical="center"/>
    </xf>
    <xf numFmtId="0" fontId="23" fillId="0" borderId="19" xfId="0" applyFont="1" applyFill="1" applyBorder="1" applyAlignment="1">
      <alignment vertical="center"/>
    </xf>
    <xf numFmtId="0" fontId="0" fillId="3" borderId="0" xfId="1" applyNumberFormat="1" applyFont="1" applyFill="1" applyBorder="1" applyAlignment="1">
      <alignment horizontal="left" vertical="center"/>
    </xf>
    <xf numFmtId="0" fontId="23" fillId="0" borderId="0" xfId="0" applyFont="1" applyFill="1" applyBorder="1" applyAlignment="1">
      <alignment vertical="center"/>
    </xf>
    <xf numFmtId="165" fontId="0" fillId="6" borderId="20" xfId="1" applyNumberFormat="1" applyFont="1" applyFill="1" applyBorder="1" applyAlignment="1">
      <alignment vertical="center"/>
    </xf>
    <xf numFmtId="165" fontId="0" fillId="6" borderId="26" xfId="1" applyNumberFormat="1" applyFont="1" applyFill="1" applyBorder="1" applyAlignment="1">
      <alignment vertical="center"/>
    </xf>
    <xf numFmtId="165" fontId="3" fillId="6" borderId="20" xfId="1" applyNumberFormat="1" applyFont="1" applyFill="1" applyBorder="1" applyAlignment="1">
      <alignment vertical="center"/>
    </xf>
    <xf numFmtId="165" fontId="0" fillId="6" borderId="22" xfId="1" applyNumberFormat="1" applyFont="1" applyFill="1" applyBorder="1" applyAlignment="1">
      <alignment vertical="center"/>
    </xf>
    <xf numFmtId="165" fontId="0" fillId="6" borderId="23" xfId="1" applyNumberFormat="1" applyFont="1" applyFill="1" applyBorder="1" applyAlignment="1">
      <alignment vertical="center"/>
    </xf>
    <xf numFmtId="0" fontId="28" fillId="0" borderId="17" xfId="0" applyFont="1" applyFill="1" applyBorder="1" applyAlignment="1">
      <alignment vertical="center"/>
    </xf>
    <xf numFmtId="0" fontId="3" fillId="0" borderId="16" xfId="0" applyFont="1" applyBorder="1" applyAlignment="1">
      <alignment vertical="center"/>
    </xf>
    <xf numFmtId="0" fontId="4" fillId="0" borderId="16" xfId="0" applyFont="1" applyBorder="1" applyAlignment="1">
      <alignment vertical="center"/>
    </xf>
    <xf numFmtId="165" fontId="3" fillId="6" borderId="22" xfId="1" applyNumberFormat="1" applyFont="1" applyFill="1" applyBorder="1" applyAlignment="1">
      <alignment vertical="center"/>
    </xf>
    <xf numFmtId="0" fontId="0" fillId="0" borderId="48" xfId="0" applyBorder="1" applyAlignment="1">
      <alignment vertical="center"/>
    </xf>
    <xf numFmtId="0" fontId="0" fillId="0" borderId="0" xfId="0" applyBorder="1" applyAlignment="1">
      <alignment horizontal="center" vertical="center"/>
    </xf>
    <xf numFmtId="0" fontId="17" fillId="0" borderId="17" xfId="0" applyFont="1" applyBorder="1" applyAlignment="1">
      <alignment vertical="center"/>
    </xf>
    <xf numFmtId="0" fontId="17" fillId="0" borderId="18" xfId="0" applyFont="1" applyFill="1" applyBorder="1" applyAlignment="1">
      <alignment vertical="center"/>
    </xf>
    <xf numFmtId="0" fontId="17" fillId="0" borderId="0" xfId="0" applyFont="1" applyBorder="1" applyAlignment="1">
      <alignment horizontal="center" vertical="center"/>
    </xf>
    <xf numFmtId="0" fontId="16" fillId="0" borderId="0" xfId="0" applyFont="1" applyBorder="1" applyAlignment="1">
      <alignment horizontal="center" vertical="center"/>
    </xf>
    <xf numFmtId="0" fontId="17" fillId="0" borderId="18" xfId="0" applyFont="1" applyFill="1" applyBorder="1" applyAlignment="1">
      <alignment horizontal="center" vertical="center"/>
    </xf>
    <xf numFmtId="167" fontId="17" fillId="0" borderId="7" xfId="0" applyNumberFormat="1" applyFont="1" applyBorder="1" applyAlignment="1">
      <alignment horizontal="center" vertical="center"/>
    </xf>
    <xf numFmtId="167" fontId="17" fillId="0" borderId="0" xfId="0" applyNumberFormat="1" applyFont="1" applyBorder="1" applyAlignment="1">
      <alignment horizontal="center" vertical="center"/>
    </xf>
    <xf numFmtId="0" fontId="21" fillId="0" borderId="17" xfId="0" applyFont="1" applyBorder="1" applyAlignment="1">
      <alignment vertical="center"/>
    </xf>
    <xf numFmtId="0" fontId="50" fillId="0" borderId="0" xfId="0" applyFont="1" applyBorder="1" applyAlignment="1">
      <alignment vertical="center"/>
    </xf>
    <xf numFmtId="0" fontId="17" fillId="0" borderId="17" xfId="0" applyFont="1" applyBorder="1" applyAlignment="1">
      <alignment horizontal="center" vertical="center"/>
    </xf>
    <xf numFmtId="167" fontId="17" fillId="0" borderId="0" xfId="0" applyNumberFormat="1" applyFont="1" applyBorder="1" applyAlignment="1">
      <alignment vertical="center"/>
    </xf>
    <xf numFmtId="167" fontId="17" fillId="0" borderId="0" xfId="0" applyNumberFormat="1" applyFont="1" applyBorder="1" applyAlignment="1">
      <alignment vertical="top" wrapText="1"/>
    </xf>
    <xf numFmtId="9" fontId="0" fillId="0" borderId="0" xfId="0" applyNumberFormat="1" applyBorder="1" applyAlignment="1">
      <alignment vertical="center"/>
    </xf>
    <xf numFmtId="0" fontId="17" fillId="0" borderId="20" xfId="0" applyFont="1" applyBorder="1" applyAlignment="1">
      <alignment vertical="center"/>
    </xf>
    <xf numFmtId="0" fontId="0" fillId="0" borderId="20" xfId="0" applyBorder="1" applyAlignment="1">
      <alignment horizontal="center" vertical="center"/>
    </xf>
    <xf numFmtId="0" fontId="17" fillId="0" borderId="19" xfId="0" applyFont="1" applyBorder="1" applyAlignment="1">
      <alignment vertical="center"/>
    </xf>
    <xf numFmtId="0" fontId="2" fillId="0" borderId="15" xfId="0" applyFont="1" applyBorder="1" applyAlignment="1">
      <alignment vertical="center"/>
    </xf>
    <xf numFmtId="0" fontId="0" fillId="0" borderId="0" xfId="0" applyBorder="1" applyAlignment="1">
      <alignment horizontal="center" vertical="center"/>
    </xf>
    <xf numFmtId="49" fontId="2" fillId="0" borderId="24" xfId="0" applyNumberFormat="1" applyFont="1" applyBorder="1" applyAlignment="1">
      <alignment horizontal="center" vertical="center"/>
    </xf>
    <xf numFmtId="49" fontId="2" fillId="0" borderId="25" xfId="0" applyNumberFormat="1" applyFont="1" applyBorder="1" applyAlignment="1">
      <alignment horizontal="center" vertical="center"/>
    </xf>
    <xf numFmtId="49" fontId="2" fillId="0" borderId="43" xfId="0" applyNumberFormat="1" applyFont="1" applyBorder="1" applyAlignment="1">
      <alignment horizontal="center" vertical="center"/>
    </xf>
    <xf numFmtId="0" fontId="2" fillId="0" borderId="0" xfId="0" applyFont="1" applyFill="1" applyBorder="1" applyAlignment="1">
      <alignment horizontal="center" vertical="center"/>
    </xf>
    <xf numFmtId="0" fontId="2" fillId="0" borderId="42" xfId="0" applyFont="1" applyFill="1" applyBorder="1" applyAlignment="1">
      <alignment horizontal="center" vertical="center"/>
    </xf>
    <xf numFmtId="0" fontId="2" fillId="0" borderId="32" xfId="0" applyFont="1" applyFill="1" applyBorder="1" applyAlignment="1">
      <alignment horizontal="center" vertical="center"/>
    </xf>
    <xf numFmtId="9" fontId="6" fillId="0" borderId="21" xfId="0" applyNumberFormat="1" applyFont="1" applyFill="1" applyBorder="1" applyAlignment="1">
      <alignment horizontal="center" vertical="center"/>
    </xf>
    <xf numFmtId="9" fontId="6" fillId="0" borderId="22" xfId="0" applyNumberFormat="1" applyFont="1" applyFill="1" applyBorder="1" applyAlignment="1">
      <alignment horizontal="center" vertical="center"/>
    </xf>
    <xf numFmtId="9" fontId="6" fillId="0" borderId="23" xfId="0" applyNumberFormat="1" applyFont="1" applyFill="1" applyBorder="1" applyAlignment="1">
      <alignment horizontal="center" vertical="center"/>
    </xf>
    <xf numFmtId="165" fontId="10" fillId="0" borderId="0" xfId="1" applyNumberFormat="1" applyFont="1" applyFill="1" applyBorder="1" applyAlignment="1">
      <alignment horizontal="center" vertical="center"/>
    </xf>
    <xf numFmtId="165" fontId="2" fillId="8" borderId="21" xfId="1" applyNumberFormat="1" applyFont="1" applyFill="1" applyBorder="1" applyAlignment="1">
      <alignment horizontal="center" vertical="center"/>
    </xf>
    <xf numFmtId="165" fontId="2" fillId="8" borderId="22" xfId="1" applyNumberFormat="1" applyFont="1" applyFill="1" applyBorder="1" applyAlignment="1">
      <alignment horizontal="center" vertical="center"/>
    </xf>
    <xf numFmtId="165" fontId="2" fillId="8" borderId="23" xfId="1" applyNumberFormat="1" applyFont="1" applyFill="1" applyBorder="1" applyAlignment="1">
      <alignment horizontal="center" vertical="center"/>
    </xf>
    <xf numFmtId="0" fontId="22" fillId="0" borderId="44" xfId="0" applyFont="1" applyFill="1" applyBorder="1" applyAlignment="1">
      <alignment horizontal="center" vertical="center"/>
    </xf>
    <xf numFmtId="0" fontId="22" fillId="0" borderId="3" xfId="0" applyFont="1" applyFill="1" applyBorder="1" applyAlignment="1">
      <alignment horizontal="center" vertical="center"/>
    </xf>
    <xf numFmtId="0" fontId="22" fillId="0" borderId="17"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19" xfId="0" applyFont="1" applyFill="1" applyBorder="1" applyAlignment="1">
      <alignment horizontal="center" vertical="center"/>
    </xf>
    <xf numFmtId="0" fontId="22" fillId="0" borderId="37" xfId="0" applyFont="1" applyFill="1" applyBorder="1" applyAlignment="1">
      <alignment horizontal="center" vertical="center"/>
    </xf>
    <xf numFmtId="0" fontId="22" fillId="0" borderId="0" xfId="0" applyFont="1" applyFill="1" applyBorder="1" applyAlignment="1">
      <alignment horizontal="center" vertical="center"/>
    </xf>
    <xf numFmtId="49" fontId="2" fillId="0" borderId="0" xfId="0" applyNumberFormat="1" applyFont="1" applyBorder="1" applyAlignment="1">
      <alignment horizontal="center" vertical="center"/>
    </xf>
    <xf numFmtId="0" fontId="6" fillId="0" borderId="40"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41" xfId="0" applyFont="1" applyBorder="1" applyAlignment="1">
      <alignment horizontal="center" vertical="center"/>
    </xf>
    <xf numFmtId="0" fontId="6" fillId="0" borderId="0" xfId="0" applyFont="1" applyBorder="1" applyAlignment="1">
      <alignment horizontal="center" vertical="center"/>
    </xf>
    <xf numFmtId="0" fontId="2" fillId="0" borderId="40" xfId="0" applyFont="1" applyFill="1" applyBorder="1" applyAlignment="1">
      <alignment horizontal="center" vertical="center"/>
    </xf>
    <xf numFmtId="0" fontId="2" fillId="0" borderId="11" xfId="0" applyFont="1" applyFill="1" applyBorder="1" applyAlignment="1">
      <alignment horizontal="center" vertical="center"/>
    </xf>
    <xf numFmtId="0" fontId="10" fillId="6" borderId="9" xfId="0" applyFont="1" applyFill="1" applyBorder="1" applyAlignment="1">
      <alignment horizontal="center" vertical="center"/>
    </xf>
    <xf numFmtId="0" fontId="10" fillId="6" borderId="10" xfId="0" applyFont="1" applyFill="1" applyBorder="1" applyAlignment="1">
      <alignment horizontal="center" vertical="center"/>
    </xf>
    <xf numFmtId="0" fontId="10" fillId="6" borderId="41" xfId="0" applyFont="1" applyFill="1" applyBorder="1" applyAlignment="1">
      <alignment horizontal="center" vertical="center"/>
    </xf>
    <xf numFmtId="0" fontId="6" fillId="4" borderId="21"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xf>
    <xf numFmtId="0" fontId="21" fillId="2" borderId="15" xfId="0" applyFont="1" applyFill="1" applyBorder="1" applyAlignment="1">
      <alignment horizontal="center" vertical="center"/>
    </xf>
    <xf numFmtId="0" fontId="21" fillId="2" borderId="16" xfId="0" applyFont="1" applyFill="1" applyBorder="1" applyAlignment="1">
      <alignment horizontal="center" vertical="center"/>
    </xf>
    <xf numFmtId="0" fontId="21" fillId="2" borderId="27" xfId="0" applyFont="1" applyFill="1" applyBorder="1" applyAlignment="1">
      <alignment horizontal="center" vertical="center"/>
    </xf>
    <xf numFmtId="0" fontId="21" fillId="6" borderId="15" xfId="0" applyFont="1" applyFill="1" applyBorder="1" applyAlignment="1">
      <alignment horizontal="center" vertical="center"/>
    </xf>
    <xf numFmtId="0" fontId="21" fillId="6" borderId="16" xfId="0" applyFont="1" applyFill="1" applyBorder="1" applyAlignment="1">
      <alignment horizontal="center" vertical="center"/>
    </xf>
    <xf numFmtId="0" fontId="21" fillId="6" borderId="27"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27" xfId="0" applyFont="1" applyFill="1" applyBorder="1" applyAlignment="1">
      <alignment horizontal="center" vertical="center"/>
    </xf>
    <xf numFmtId="0" fontId="2" fillId="4" borderId="21" xfId="0" applyFont="1" applyFill="1" applyBorder="1" applyAlignment="1">
      <alignment horizontal="center"/>
    </xf>
    <xf numFmtId="0" fontId="2" fillId="4" borderId="22" xfId="0" applyFont="1" applyFill="1" applyBorder="1" applyAlignment="1">
      <alignment horizontal="center"/>
    </xf>
    <xf numFmtId="0" fontId="2" fillId="4" borderId="23" xfId="0" applyFont="1" applyFill="1" applyBorder="1" applyAlignment="1">
      <alignment horizontal="center"/>
    </xf>
    <xf numFmtId="165" fontId="0" fillId="6" borderId="21" xfId="1" applyNumberFormat="1" applyFont="1" applyFill="1" applyBorder="1" applyAlignment="1">
      <alignment horizontal="left" vertical="center"/>
    </xf>
    <xf numFmtId="165" fontId="0" fillId="6" borderId="22" xfId="1" applyNumberFormat="1" applyFont="1" applyFill="1" applyBorder="1" applyAlignment="1">
      <alignment horizontal="left" vertical="center"/>
    </xf>
    <xf numFmtId="165" fontId="0" fillId="6" borderId="23" xfId="1" applyNumberFormat="1" applyFont="1" applyFill="1" applyBorder="1" applyAlignment="1">
      <alignment horizontal="left" vertical="center"/>
    </xf>
    <xf numFmtId="0" fontId="21" fillId="2" borderId="19" xfId="0" applyFont="1" applyFill="1" applyBorder="1" applyAlignment="1">
      <alignment horizontal="center" vertical="center"/>
    </xf>
    <xf numFmtId="0" fontId="21" fillId="2" borderId="20" xfId="0" applyFont="1" applyFill="1" applyBorder="1" applyAlignment="1">
      <alignment horizontal="center" vertical="center"/>
    </xf>
    <xf numFmtId="0" fontId="21" fillId="2" borderId="26" xfId="0" applyFont="1" applyFill="1" applyBorder="1" applyAlignment="1">
      <alignment horizontal="center" vertical="center"/>
    </xf>
    <xf numFmtId="0" fontId="21" fillId="6" borderId="19" xfId="0" applyFont="1" applyFill="1" applyBorder="1" applyAlignment="1">
      <alignment horizontal="center" vertical="center"/>
    </xf>
    <xf numFmtId="0" fontId="21" fillId="6" borderId="20" xfId="0" applyFont="1" applyFill="1" applyBorder="1" applyAlignment="1">
      <alignment horizontal="center" vertical="center"/>
    </xf>
    <xf numFmtId="0" fontId="21" fillId="6" borderId="26" xfId="0" applyFont="1" applyFill="1" applyBorder="1" applyAlignment="1">
      <alignment horizontal="center" vertical="center"/>
    </xf>
    <xf numFmtId="0" fontId="2" fillId="12" borderId="21" xfId="0" applyFont="1" applyFill="1" applyBorder="1" applyAlignment="1">
      <alignment horizontal="center"/>
    </xf>
    <xf numFmtId="0" fontId="2" fillId="12" borderId="22" xfId="0" applyFont="1" applyFill="1" applyBorder="1" applyAlignment="1">
      <alignment horizontal="center"/>
    </xf>
    <xf numFmtId="0" fontId="2" fillId="12" borderId="23" xfId="0" applyFont="1" applyFill="1" applyBorder="1" applyAlignment="1">
      <alignment horizontal="center"/>
    </xf>
    <xf numFmtId="37" fontId="2" fillId="12" borderId="21" xfId="0" applyNumberFormat="1" applyFont="1" applyFill="1" applyBorder="1" applyAlignment="1">
      <alignment horizontal="center"/>
    </xf>
    <xf numFmtId="37" fontId="2" fillId="12" borderId="22" xfId="0" applyNumberFormat="1" applyFont="1" applyFill="1" applyBorder="1" applyAlignment="1">
      <alignment horizontal="center"/>
    </xf>
    <xf numFmtId="37" fontId="2" fillId="12" borderId="23" xfId="0" applyNumberFormat="1" applyFont="1" applyFill="1" applyBorder="1" applyAlignment="1">
      <alignment horizontal="center"/>
    </xf>
    <xf numFmtId="49" fontId="20" fillId="11" borderId="22" xfId="0" applyNumberFormat="1" applyFont="1" applyFill="1" applyBorder="1" applyAlignment="1">
      <alignment horizontal="center" vertical="center"/>
    </xf>
    <xf numFmtId="0" fontId="20" fillId="11" borderId="22" xfId="0"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10" fillId="0" borderId="0" xfId="0" applyFont="1" applyFill="1" applyBorder="1" applyAlignment="1">
      <alignment horizontal="center" vertical="center"/>
    </xf>
    <xf numFmtId="0" fontId="2" fillId="6" borderId="21" xfId="0" applyFont="1" applyFill="1" applyBorder="1" applyAlignment="1">
      <alignment horizontal="center" vertical="center"/>
    </xf>
    <xf numFmtId="0" fontId="2" fillId="6" borderId="22" xfId="0" applyFont="1" applyFill="1" applyBorder="1" applyAlignment="1">
      <alignment horizontal="center" vertical="center"/>
    </xf>
    <xf numFmtId="0" fontId="2" fillId="6" borderId="23" xfId="0" applyFont="1" applyFill="1" applyBorder="1" applyAlignment="1">
      <alignment horizontal="center" vertical="center"/>
    </xf>
    <xf numFmtId="165" fontId="0" fillId="0" borderId="0" xfId="1" applyNumberFormat="1" applyFont="1" applyFill="1" applyBorder="1" applyAlignment="1">
      <alignment horizontal="center" vertical="center"/>
    </xf>
    <xf numFmtId="165" fontId="20" fillId="3" borderId="0" xfId="1" applyNumberFormat="1" applyFont="1" applyFill="1" applyBorder="1" applyAlignment="1">
      <alignment horizontal="center" vertical="center"/>
    </xf>
    <xf numFmtId="0" fontId="20" fillId="0" borderId="14" xfId="0" applyFont="1" applyFill="1" applyBorder="1" applyAlignment="1">
      <alignment horizontal="center" vertical="center"/>
    </xf>
    <xf numFmtId="0" fontId="2" fillId="0" borderId="7" xfId="0" applyFont="1" applyBorder="1" applyAlignment="1">
      <alignment horizontal="center"/>
    </xf>
    <xf numFmtId="49" fontId="0" fillId="3" borderId="9" xfId="0" applyNumberFormat="1" applyFill="1" applyBorder="1" applyAlignment="1">
      <alignment horizontal="center"/>
    </xf>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167" fontId="0" fillId="3" borderId="9" xfId="1" applyNumberFormat="1" applyFont="1" applyFill="1" applyBorder="1" applyAlignment="1">
      <alignment horizontal="center"/>
    </xf>
    <xf numFmtId="167" fontId="0" fillId="3" borderId="10" xfId="1" applyNumberFormat="1" applyFont="1" applyFill="1" applyBorder="1" applyAlignment="1">
      <alignment horizontal="center"/>
    </xf>
    <xf numFmtId="167" fontId="0" fillId="3" borderId="11" xfId="1" applyNumberFormat="1" applyFont="1" applyFill="1" applyBorder="1" applyAlignment="1">
      <alignment horizontal="center"/>
    </xf>
    <xf numFmtId="0" fontId="2" fillId="11" borderId="9" xfId="0" applyFont="1" applyFill="1" applyBorder="1" applyAlignment="1">
      <alignment horizontal="center"/>
    </xf>
    <xf numFmtId="0" fontId="2" fillId="11" borderId="10" xfId="0" applyFont="1" applyFill="1" applyBorder="1" applyAlignment="1">
      <alignment horizontal="center"/>
    </xf>
    <xf numFmtId="0" fontId="2" fillId="11" borderId="11" xfId="0" applyFont="1" applyFill="1" applyBorder="1" applyAlignment="1">
      <alignment horizontal="center"/>
    </xf>
    <xf numFmtId="0" fontId="2" fillId="6" borderId="9" xfId="0" applyFont="1" applyFill="1" applyBorder="1" applyAlignment="1">
      <alignment horizontal="center"/>
    </xf>
    <xf numFmtId="0" fontId="2" fillId="6" borderId="10" xfId="0" applyFont="1" applyFill="1" applyBorder="1" applyAlignment="1">
      <alignment horizontal="center"/>
    </xf>
    <xf numFmtId="0" fontId="2" fillId="6" borderId="11" xfId="0"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41" fontId="0" fillId="3" borderId="9" xfId="5" applyNumberFormat="1" applyFont="1" applyFill="1" applyBorder="1" applyAlignment="1">
      <alignment horizontal="center"/>
    </xf>
    <xf numFmtId="41" fontId="0" fillId="3" borderId="10" xfId="5" applyNumberFormat="1" applyFont="1" applyFill="1" applyBorder="1" applyAlignment="1">
      <alignment horizontal="center"/>
    </xf>
    <xf numFmtId="41" fontId="0" fillId="3" borderId="11" xfId="5" applyNumberFormat="1" applyFont="1" applyFill="1" applyBorder="1" applyAlignment="1">
      <alignment horizontal="center"/>
    </xf>
    <xf numFmtId="0" fontId="43" fillId="0" borderId="15" xfId="0" applyFont="1" applyFill="1" applyBorder="1" applyAlignment="1">
      <alignment horizontal="left" vertical="center" wrapText="1"/>
    </xf>
    <xf numFmtId="0" fontId="43" fillId="0" borderId="16" xfId="0" applyFont="1" applyFill="1" applyBorder="1" applyAlignment="1">
      <alignment horizontal="left" vertical="center" wrapText="1"/>
    </xf>
    <xf numFmtId="0" fontId="43" fillId="0" borderId="27" xfId="0" applyFont="1" applyFill="1" applyBorder="1" applyAlignment="1">
      <alignment horizontal="left" vertical="center" wrapText="1"/>
    </xf>
    <xf numFmtId="0" fontId="43" fillId="0" borderId="17"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3" fillId="0" borderId="18" xfId="0" applyFont="1" applyFill="1" applyBorder="1" applyAlignment="1">
      <alignment horizontal="left" vertical="center" wrapText="1"/>
    </xf>
    <xf numFmtId="0" fontId="43" fillId="0" borderId="19" xfId="0" applyFont="1" applyFill="1" applyBorder="1" applyAlignment="1">
      <alignment horizontal="left" vertical="center" wrapText="1"/>
    </xf>
    <xf numFmtId="0" fontId="43" fillId="0" borderId="20" xfId="0" applyFont="1" applyFill="1" applyBorder="1" applyAlignment="1">
      <alignment horizontal="left" vertical="center" wrapText="1"/>
    </xf>
    <xf numFmtId="0" fontId="43" fillId="0" borderId="26" xfId="0" applyFont="1" applyFill="1" applyBorder="1" applyAlignment="1">
      <alignment horizontal="left" vertical="center" wrapText="1"/>
    </xf>
    <xf numFmtId="0" fontId="2" fillId="4" borderId="21" xfId="0" applyFont="1" applyFill="1" applyBorder="1" applyAlignment="1">
      <alignment horizontal="left" vertical="center"/>
    </xf>
    <xf numFmtId="0" fontId="2" fillId="4" borderId="22" xfId="0" applyFont="1" applyFill="1" applyBorder="1" applyAlignment="1">
      <alignment horizontal="left" vertical="center"/>
    </xf>
    <xf numFmtId="0" fontId="2" fillId="4" borderId="23" xfId="0" applyFont="1" applyFill="1" applyBorder="1" applyAlignment="1">
      <alignment horizontal="left" vertical="center"/>
    </xf>
    <xf numFmtId="165" fontId="2" fillId="0" borderId="0" xfId="1" applyNumberFormat="1" applyFont="1" applyFill="1" applyBorder="1" applyAlignment="1">
      <alignment horizontal="center" vertical="center"/>
    </xf>
    <xf numFmtId="165" fontId="6" fillId="0" borderId="7" xfId="1" applyNumberFormat="1" applyFont="1" applyFill="1" applyBorder="1" applyAlignment="1">
      <alignment horizontal="center" vertical="center"/>
    </xf>
    <xf numFmtId="165" fontId="1" fillId="0" borderId="12" xfId="1" applyNumberFormat="1" applyFont="1" applyFill="1" applyBorder="1" applyAlignment="1">
      <alignment horizontal="center" vertical="center"/>
    </xf>
    <xf numFmtId="165" fontId="0" fillId="0" borderId="12" xfId="1" applyNumberFormat="1" applyFont="1" applyFill="1" applyBorder="1" applyAlignment="1">
      <alignment horizontal="center" vertical="center"/>
    </xf>
    <xf numFmtId="165" fontId="2" fillId="6" borderId="12" xfId="1" applyNumberFormat="1" applyFont="1" applyFill="1" applyBorder="1" applyAlignment="1">
      <alignment horizontal="center" vertical="center"/>
    </xf>
    <xf numFmtId="165" fontId="0" fillId="0" borderId="9" xfId="1" applyNumberFormat="1" applyFont="1" applyFill="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0" fontId="0" fillId="0" borderId="9" xfId="0"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16" fillId="0" borderId="12" xfId="0" applyFont="1" applyBorder="1" applyAlignment="1">
      <alignment horizontal="center" vertical="center"/>
    </xf>
    <xf numFmtId="41" fontId="0" fillId="3" borderId="9" xfId="5" applyNumberFormat="1" applyFont="1" applyFill="1" applyBorder="1" applyAlignment="1">
      <alignment horizontal="right"/>
    </xf>
    <xf numFmtId="41" fontId="0" fillId="3" borderId="10" xfId="5" applyNumberFormat="1" applyFont="1" applyFill="1" applyBorder="1" applyAlignment="1">
      <alignment horizontal="right"/>
    </xf>
    <xf numFmtId="41" fontId="0" fillId="3" borderId="11" xfId="5" applyNumberFormat="1" applyFont="1" applyFill="1" applyBorder="1" applyAlignment="1">
      <alignment horizontal="right"/>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170" fontId="2" fillId="6" borderId="9" xfId="0" applyNumberFormat="1" applyFont="1" applyFill="1" applyBorder="1" applyAlignment="1">
      <alignment horizontal="center"/>
    </xf>
    <xf numFmtId="170" fontId="2" fillId="6" borderId="10" xfId="0" applyNumberFormat="1" applyFont="1" applyFill="1" applyBorder="1" applyAlignment="1">
      <alignment horizontal="center"/>
    </xf>
    <xf numFmtId="170" fontId="2" fillId="6" borderId="11" xfId="0" applyNumberFormat="1" applyFont="1" applyFill="1" applyBorder="1" applyAlignment="1">
      <alignment horizontal="center"/>
    </xf>
    <xf numFmtId="0" fontId="0" fillId="0" borderId="0" xfId="0" applyBorder="1" applyAlignment="1">
      <alignment horizontal="center" vertical="center"/>
    </xf>
    <xf numFmtId="2" fontId="2" fillId="8" borderId="1" xfId="0" applyNumberFormat="1" applyFont="1" applyFill="1" applyBorder="1" applyAlignment="1">
      <alignment horizontal="center" vertical="center"/>
    </xf>
    <xf numFmtId="2" fontId="2" fillId="8" borderId="3" xfId="0" applyNumberFormat="1" applyFont="1" applyFill="1" applyBorder="1" applyAlignment="1">
      <alignment horizontal="center" vertical="center"/>
    </xf>
    <xf numFmtId="2" fontId="2" fillId="8" borderId="6" xfId="0" applyNumberFormat="1" applyFont="1" applyFill="1" applyBorder="1" applyAlignment="1">
      <alignment horizontal="center" vertical="center"/>
    </xf>
    <xf numFmtId="2" fontId="2" fillId="8" borderId="8" xfId="0" applyNumberFormat="1" applyFont="1" applyFill="1" applyBorder="1" applyAlignment="1">
      <alignment horizontal="center" vertical="center"/>
    </xf>
    <xf numFmtId="37" fontId="2" fillId="4" borderId="9" xfId="0" applyNumberFormat="1" applyFont="1" applyFill="1" applyBorder="1" applyAlignment="1">
      <alignment horizontal="center"/>
    </xf>
    <xf numFmtId="37" fontId="2" fillId="4" borderId="10" xfId="0" applyNumberFormat="1" applyFont="1" applyFill="1" applyBorder="1" applyAlignment="1">
      <alignment horizontal="center"/>
    </xf>
    <xf numFmtId="37" fontId="2" fillId="4" borderId="11" xfId="0" applyNumberFormat="1" applyFont="1" applyFill="1" applyBorder="1" applyAlignment="1">
      <alignment horizontal="center"/>
    </xf>
    <xf numFmtId="170" fontId="0" fillId="3" borderId="9" xfId="0" applyNumberFormat="1" applyFill="1" applyBorder="1" applyAlignment="1">
      <alignment horizontal="center"/>
    </xf>
    <xf numFmtId="170" fontId="0" fillId="3" borderId="10" xfId="0" applyNumberFormat="1" applyFill="1" applyBorder="1" applyAlignment="1">
      <alignment horizontal="center"/>
    </xf>
    <xf numFmtId="170" fontId="0" fillId="3" borderId="11" xfId="0" applyNumberFormat="1" applyFill="1" applyBorder="1" applyAlignment="1">
      <alignment horizontal="center"/>
    </xf>
    <xf numFmtId="0" fontId="2" fillId="3" borderId="9" xfId="0" applyFont="1" applyFill="1" applyBorder="1" applyAlignment="1">
      <alignment horizontal="center"/>
    </xf>
    <xf numFmtId="0" fontId="2" fillId="3" borderId="10" xfId="0" applyFont="1" applyFill="1" applyBorder="1" applyAlignment="1">
      <alignment horizontal="center"/>
    </xf>
    <xf numFmtId="0" fontId="2" fillId="3" borderId="11" xfId="0" applyFont="1" applyFill="1" applyBorder="1" applyAlignment="1">
      <alignment horizontal="center"/>
    </xf>
    <xf numFmtId="165" fontId="10" fillId="8" borderId="0" xfId="1" applyNumberFormat="1" applyFont="1" applyFill="1" applyBorder="1" applyAlignment="1">
      <alignment horizontal="center" vertical="center"/>
    </xf>
    <xf numFmtId="0" fontId="22" fillId="0" borderId="4" xfId="0" applyFont="1" applyFill="1" applyBorder="1" applyAlignment="1">
      <alignment horizontal="center" vertical="center"/>
    </xf>
    <xf numFmtId="0" fontId="22" fillId="0" borderId="6"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36" xfId="0" applyFont="1" applyFill="1" applyBorder="1" applyAlignment="1">
      <alignment horizontal="center" vertical="center"/>
    </xf>
    <xf numFmtId="37" fontId="16" fillId="3" borderId="9" xfId="0" applyNumberFormat="1" applyFont="1" applyFill="1" applyBorder="1" applyAlignment="1">
      <alignment horizontal="center"/>
    </xf>
    <xf numFmtId="37" fontId="16" fillId="3" borderId="10" xfId="0" applyNumberFormat="1" applyFont="1" applyFill="1" applyBorder="1" applyAlignment="1">
      <alignment horizontal="center"/>
    </xf>
    <xf numFmtId="37" fontId="16" fillId="3" borderId="11" xfId="0" applyNumberFormat="1" applyFont="1" applyFill="1" applyBorder="1" applyAlignment="1">
      <alignment horizontal="center"/>
    </xf>
    <xf numFmtId="0" fontId="2" fillId="7" borderId="9" xfId="0" applyFont="1" applyFill="1" applyBorder="1" applyAlignment="1">
      <alignment horizontal="center"/>
    </xf>
    <xf numFmtId="0" fontId="2" fillId="7" borderId="10" xfId="0" applyFont="1" applyFill="1" applyBorder="1" applyAlignment="1">
      <alignment horizontal="center"/>
    </xf>
    <xf numFmtId="0" fontId="2" fillId="7" borderId="11" xfId="0" applyFont="1" applyFill="1" applyBorder="1" applyAlignment="1">
      <alignment horizontal="center"/>
    </xf>
    <xf numFmtId="37" fontId="2" fillId="7" borderId="9" xfId="0" applyNumberFormat="1" applyFont="1" applyFill="1" applyBorder="1" applyAlignment="1">
      <alignment horizontal="center"/>
    </xf>
    <xf numFmtId="37" fontId="2" fillId="7" borderId="10" xfId="0" applyNumberFormat="1" applyFont="1" applyFill="1" applyBorder="1" applyAlignment="1">
      <alignment horizontal="center"/>
    </xf>
    <xf numFmtId="37" fontId="2" fillId="7" borderId="11" xfId="0" applyNumberFormat="1" applyFont="1" applyFill="1" applyBorder="1" applyAlignment="1">
      <alignment horizontal="center"/>
    </xf>
    <xf numFmtId="0" fontId="6" fillId="0" borderId="11" xfId="0" applyFont="1" applyBorder="1" applyAlignment="1">
      <alignment horizontal="center" vertical="center"/>
    </xf>
    <xf numFmtId="0" fontId="20" fillId="6" borderId="9" xfId="0" applyFont="1" applyFill="1" applyBorder="1" applyAlignment="1">
      <alignment horizontal="center" vertical="center"/>
    </xf>
    <xf numFmtId="0" fontId="20" fillId="6" borderId="10" xfId="0" applyFont="1" applyFill="1" applyBorder="1" applyAlignment="1">
      <alignment horizontal="center" vertical="center"/>
    </xf>
    <xf numFmtId="0" fontId="20" fillId="6" borderId="11" xfId="0" applyFont="1" applyFill="1" applyBorder="1" applyAlignment="1">
      <alignment horizontal="center" vertical="center"/>
    </xf>
    <xf numFmtId="0" fontId="20" fillId="2" borderId="9" xfId="0" applyFont="1" applyFill="1" applyBorder="1" applyAlignment="1">
      <alignment horizontal="center" vertical="center"/>
    </xf>
    <xf numFmtId="0" fontId="20" fillId="2" borderId="10" xfId="0" applyFont="1" applyFill="1" applyBorder="1" applyAlignment="1">
      <alignment horizontal="center" vertical="center"/>
    </xf>
    <xf numFmtId="0" fontId="20" fillId="2" borderId="11" xfId="0" applyFont="1" applyFill="1" applyBorder="1" applyAlignment="1">
      <alignment horizontal="center" vertical="center"/>
    </xf>
    <xf numFmtId="0" fontId="2" fillId="0" borderId="9" xfId="0" applyFont="1" applyFill="1" applyBorder="1" applyAlignment="1">
      <alignment horizontal="center" vertical="center"/>
    </xf>
    <xf numFmtId="1" fontId="0" fillId="0" borderId="0" xfId="1" applyNumberFormat="1" applyFont="1" applyFill="1" applyBorder="1" applyAlignment="1">
      <alignment horizontal="right" vertical="center"/>
    </xf>
    <xf numFmtId="0" fontId="34" fillId="8" borderId="9" xfId="0" applyFont="1" applyFill="1" applyBorder="1" applyAlignment="1">
      <alignment horizontal="center" vertical="center" wrapText="1"/>
    </xf>
    <xf numFmtId="0" fontId="34" fillId="8" borderId="10" xfId="0" applyFont="1" applyFill="1" applyBorder="1" applyAlignment="1">
      <alignment horizontal="center" vertical="center" wrapText="1"/>
    </xf>
    <xf numFmtId="0" fontId="34" fillId="8" borderId="11" xfId="0" applyFont="1" applyFill="1" applyBorder="1" applyAlignment="1">
      <alignment horizontal="center" vertical="center" wrapText="1"/>
    </xf>
    <xf numFmtId="0" fontId="34" fillId="3" borderId="0" xfId="0" applyFont="1" applyFill="1" applyBorder="1" applyAlignment="1">
      <alignment horizontal="center" vertical="center" wrapText="1"/>
    </xf>
    <xf numFmtId="165" fontId="6" fillId="0" borderId="0" xfId="1" applyNumberFormat="1" applyFont="1" applyFill="1" applyBorder="1" applyAlignment="1">
      <alignment horizontal="center" vertical="center"/>
    </xf>
    <xf numFmtId="49" fontId="19" fillId="13" borderId="1" xfId="0" applyNumberFormat="1" applyFont="1" applyFill="1" applyBorder="1" applyAlignment="1">
      <alignment horizontal="center" vertical="center" textRotation="90" wrapText="1"/>
    </xf>
    <xf numFmtId="49" fontId="19" fillId="13" borderId="2" xfId="0" applyNumberFormat="1" applyFont="1" applyFill="1" applyBorder="1" applyAlignment="1">
      <alignment horizontal="center" vertical="center" textRotation="90" wrapText="1"/>
    </xf>
    <xf numFmtId="49" fontId="19" fillId="13" borderId="4" xfId="0" applyNumberFormat="1" applyFont="1" applyFill="1" applyBorder="1" applyAlignment="1">
      <alignment horizontal="center" vertical="center" textRotation="90" wrapText="1"/>
    </xf>
    <xf numFmtId="49" fontId="19" fillId="13" borderId="0" xfId="0" applyNumberFormat="1" applyFont="1" applyFill="1" applyBorder="1" applyAlignment="1">
      <alignment horizontal="center" vertical="center" textRotation="90" wrapText="1"/>
    </xf>
    <xf numFmtId="49" fontId="19" fillId="13" borderId="36" xfId="0" applyNumberFormat="1" applyFont="1" applyFill="1" applyBorder="1" applyAlignment="1">
      <alignment horizontal="center" vertical="center" textRotation="90" wrapText="1"/>
    </xf>
    <xf numFmtId="49" fontId="19" fillId="13" borderId="20" xfId="0" applyNumberFormat="1" applyFont="1" applyFill="1" applyBorder="1" applyAlignment="1">
      <alignment horizontal="center" vertical="center" textRotation="90" wrapText="1"/>
    </xf>
    <xf numFmtId="0" fontId="9" fillId="0" borderId="0"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8" xfId="0" applyFont="1" applyFill="1"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41" xfId="1" applyNumberFormat="1" applyFont="1" applyFill="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1" xfId="0" applyNumberFormat="1" applyFont="1" applyBorder="1" applyAlignment="1">
      <alignment horizontal="center" vertical="center"/>
    </xf>
    <xf numFmtId="49" fontId="2" fillId="0" borderId="41"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39" xfId="0" applyNumberFormat="1" applyFont="1" applyBorder="1" applyAlignment="1">
      <alignment horizontal="center" vertical="center"/>
    </xf>
    <xf numFmtId="165" fontId="16" fillId="0" borderId="9" xfId="1" applyNumberFormat="1" applyFont="1" applyFill="1" applyBorder="1" applyAlignment="1">
      <alignment horizontal="center" vertical="center"/>
    </xf>
    <xf numFmtId="165" fontId="16" fillId="0" borderId="10" xfId="1" applyNumberFormat="1" applyFont="1" applyFill="1" applyBorder="1" applyAlignment="1">
      <alignment horizontal="center" vertical="center"/>
    </xf>
    <xf numFmtId="165" fontId="16" fillId="0" borderId="41" xfId="1" applyNumberFormat="1" applyFont="1" applyFill="1" applyBorder="1" applyAlignment="1">
      <alignment horizontal="center" vertical="center"/>
    </xf>
    <xf numFmtId="0" fontId="34" fillId="6" borderId="15" xfId="0" applyFont="1" applyFill="1" applyBorder="1" applyAlignment="1">
      <alignment horizontal="center" vertical="center" textRotation="90" wrapText="1"/>
    </xf>
    <xf numFmtId="0" fontId="34" fillId="6" borderId="16" xfId="0" applyFont="1" applyFill="1" applyBorder="1" applyAlignment="1">
      <alignment horizontal="center" vertical="center" textRotation="90" wrapText="1"/>
    </xf>
    <xf numFmtId="0" fontId="34" fillId="6" borderId="27" xfId="0" applyFont="1" applyFill="1" applyBorder="1" applyAlignment="1">
      <alignment horizontal="center" vertical="center" textRotation="90" wrapText="1"/>
    </xf>
    <xf numFmtId="0" fontId="34" fillId="6" borderId="17" xfId="0" applyFont="1" applyFill="1" applyBorder="1" applyAlignment="1">
      <alignment horizontal="center" vertical="center" textRotation="90" wrapText="1"/>
    </xf>
    <xf numFmtId="0" fontId="34" fillId="6" borderId="0" xfId="0" applyFont="1" applyFill="1" applyBorder="1" applyAlignment="1">
      <alignment horizontal="center" vertical="center" textRotation="90" wrapText="1"/>
    </xf>
    <xf numFmtId="0" fontId="34" fillId="6" borderId="18" xfId="0" applyFont="1" applyFill="1" applyBorder="1" applyAlignment="1">
      <alignment horizontal="center" vertical="center" textRotation="90" wrapText="1"/>
    </xf>
    <xf numFmtId="0" fontId="34" fillId="6" borderId="19" xfId="0" applyFont="1" applyFill="1" applyBorder="1" applyAlignment="1">
      <alignment horizontal="center" vertical="center" textRotation="90" wrapText="1"/>
    </xf>
    <xf numFmtId="0" fontId="34" fillId="6" borderId="20" xfId="0" applyFont="1" applyFill="1" applyBorder="1" applyAlignment="1">
      <alignment horizontal="center" vertical="center" textRotation="90" wrapText="1"/>
    </xf>
    <xf numFmtId="0" fontId="34" fillId="6" borderId="26" xfId="0" applyFont="1" applyFill="1" applyBorder="1" applyAlignment="1">
      <alignment horizontal="center" vertical="center" textRotation="90" wrapText="1"/>
    </xf>
    <xf numFmtId="0" fontId="34" fillId="6" borderId="21" xfId="0" applyFont="1" applyFill="1" applyBorder="1" applyAlignment="1">
      <alignment horizontal="center" vertical="center" wrapText="1"/>
    </xf>
    <xf numFmtId="0" fontId="34" fillId="6" borderId="22" xfId="0" applyFont="1" applyFill="1" applyBorder="1" applyAlignment="1">
      <alignment horizontal="center" vertical="center" wrapText="1"/>
    </xf>
    <xf numFmtId="0" fontId="34" fillId="6" borderId="23" xfId="0" applyFont="1" applyFill="1" applyBorder="1" applyAlignment="1">
      <alignment horizontal="center" vertical="center" wrapText="1"/>
    </xf>
    <xf numFmtId="0" fontId="2" fillId="0" borderId="38" xfId="0" applyFont="1" applyFill="1" applyBorder="1" applyAlignment="1">
      <alignment horizontal="center" vertical="center"/>
    </xf>
    <xf numFmtId="37" fontId="22" fillId="3" borderId="9" xfId="0" applyNumberFormat="1" applyFont="1" applyFill="1" applyBorder="1" applyAlignment="1">
      <alignment horizontal="center"/>
    </xf>
    <xf numFmtId="37" fontId="22" fillId="3" borderId="10" xfId="0" applyNumberFormat="1" applyFont="1" applyFill="1" applyBorder="1" applyAlignment="1">
      <alignment horizontal="center"/>
    </xf>
    <xf numFmtId="37" fontId="22" fillId="3" borderId="11" xfId="0" applyNumberFormat="1" applyFont="1" applyFill="1" applyBorder="1" applyAlignment="1">
      <alignment horizontal="center"/>
    </xf>
    <xf numFmtId="165" fontId="2" fillId="6" borderId="9" xfId="0" applyNumberFormat="1" applyFont="1" applyFill="1" applyBorder="1" applyAlignment="1">
      <alignment horizontal="center"/>
    </xf>
    <xf numFmtId="165" fontId="2" fillId="6" borderId="10" xfId="0" applyNumberFormat="1" applyFont="1" applyFill="1" applyBorder="1" applyAlignment="1">
      <alignment horizontal="center"/>
    </xf>
    <xf numFmtId="165" fontId="2" fillId="6" borderId="11" xfId="0" applyNumberFormat="1" applyFont="1" applyFill="1" applyBorder="1" applyAlignment="1">
      <alignment horizontal="center"/>
    </xf>
    <xf numFmtId="165" fontId="0" fillId="3" borderId="0" xfId="0" applyNumberFormat="1" applyFill="1" applyBorder="1" applyAlignment="1">
      <alignment horizontal="center" vertical="center"/>
    </xf>
    <xf numFmtId="0" fontId="0" fillId="3" borderId="0" xfId="0" applyFill="1" applyBorder="1" applyAlignment="1">
      <alignment horizontal="center" vertical="center"/>
    </xf>
    <xf numFmtId="165" fontId="0" fillId="3" borderId="7" xfId="0" applyNumberFormat="1" applyFill="1" applyBorder="1" applyAlignment="1">
      <alignment horizontal="center" vertical="center"/>
    </xf>
    <xf numFmtId="0" fontId="0" fillId="3" borderId="7" xfId="0" applyFill="1" applyBorder="1" applyAlignment="1">
      <alignment horizontal="center" vertical="center"/>
    </xf>
    <xf numFmtId="0" fontId="26" fillId="0" borderId="9"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34" fillId="10" borderId="42" xfId="0" applyFont="1" applyFill="1" applyBorder="1" applyAlignment="1">
      <alignment horizontal="center" vertical="center" wrapText="1"/>
    </xf>
    <xf numFmtId="0" fontId="34" fillId="10" borderId="25" xfId="0" applyFont="1" applyFill="1" applyBorder="1" applyAlignment="1">
      <alignment horizontal="center" vertical="center" wrapText="1"/>
    </xf>
    <xf numFmtId="0" fontId="34" fillId="10" borderId="43" xfId="0" applyFont="1" applyFill="1" applyBorder="1" applyAlignment="1">
      <alignment horizontal="center" vertical="center" wrapText="1"/>
    </xf>
    <xf numFmtId="0" fontId="6" fillId="0" borderId="9" xfId="0" applyFont="1" applyFill="1" applyBorder="1" applyAlignment="1">
      <alignment horizontal="center" vertical="center"/>
    </xf>
    <xf numFmtId="0" fontId="2" fillId="8" borderId="9" xfId="0" applyFont="1" applyFill="1" applyBorder="1" applyAlignment="1">
      <alignment horizontal="center"/>
    </xf>
    <xf numFmtId="0" fontId="2" fillId="8" borderId="10" xfId="0" applyFont="1" applyFill="1" applyBorder="1" applyAlignment="1">
      <alignment horizontal="center"/>
    </xf>
    <xf numFmtId="0" fontId="2" fillId="8" borderId="11" xfId="0" applyFont="1" applyFill="1" applyBorder="1" applyAlignment="1">
      <alignment horizontal="center"/>
    </xf>
    <xf numFmtId="37" fontId="2" fillId="8" borderId="6" xfId="0" applyNumberFormat="1" applyFont="1" applyFill="1" applyBorder="1" applyAlignment="1">
      <alignment horizontal="center"/>
    </xf>
    <xf numFmtId="37" fontId="2" fillId="8" borderId="7" xfId="0" applyNumberFormat="1" applyFont="1" applyFill="1" applyBorder="1" applyAlignment="1">
      <alignment horizontal="center"/>
    </xf>
    <xf numFmtId="37" fontId="2" fillId="8" borderId="8" xfId="0" applyNumberFormat="1" applyFont="1" applyFill="1" applyBorder="1" applyAlignment="1">
      <alignment horizontal="center"/>
    </xf>
    <xf numFmtId="0" fontId="2" fillId="6" borderId="15"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27"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6" borderId="0"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2" fillId="4" borderId="19" xfId="0" applyFont="1" applyFill="1" applyBorder="1" applyAlignment="1">
      <alignment horizontal="left" vertical="center"/>
    </xf>
    <xf numFmtId="0" fontId="2" fillId="4" borderId="20" xfId="0" applyFont="1" applyFill="1" applyBorder="1" applyAlignment="1">
      <alignment horizontal="left" vertical="center"/>
    </xf>
    <xf numFmtId="0" fontId="2" fillId="4" borderId="26" xfId="0" applyFont="1" applyFill="1" applyBorder="1" applyAlignment="1">
      <alignment horizontal="left" vertical="center"/>
    </xf>
    <xf numFmtId="0" fontId="19" fillId="2" borderId="12"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165" fontId="2" fillId="8" borderId="10" xfId="1" applyNumberFormat="1" applyFont="1" applyFill="1" applyBorder="1" applyAlignment="1">
      <alignment horizontal="center" vertical="center"/>
    </xf>
    <xf numFmtId="165" fontId="2" fillId="8" borderId="11" xfId="1" applyNumberFormat="1" applyFont="1" applyFill="1" applyBorder="1" applyAlignment="1">
      <alignment horizontal="center" vertical="center"/>
    </xf>
    <xf numFmtId="165" fontId="2" fillId="6" borderId="0" xfId="1" applyNumberFormat="1" applyFont="1" applyFill="1" applyBorder="1" applyAlignment="1">
      <alignment horizontal="center" vertical="center"/>
    </xf>
    <xf numFmtId="165" fontId="2" fillId="8" borderId="0" xfId="1" applyNumberFormat="1" applyFont="1" applyFill="1" applyBorder="1" applyAlignment="1">
      <alignment horizontal="center" vertical="center"/>
    </xf>
    <xf numFmtId="0" fontId="2" fillId="6" borderId="9" xfId="0" applyFont="1" applyFill="1" applyBorder="1" applyAlignment="1">
      <alignment horizontal="center" vertical="center"/>
    </xf>
    <xf numFmtId="0" fontId="2" fillId="6" borderId="10" xfId="0" applyFont="1" applyFill="1" applyBorder="1" applyAlignment="1">
      <alignment horizontal="center" vertical="center"/>
    </xf>
    <xf numFmtId="0" fontId="2" fillId="6" borderId="11" xfId="0" applyFont="1" applyFill="1" applyBorder="1" applyAlignment="1">
      <alignment horizontal="center" vertical="center"/>
    </xf>
    <xf numFmtId="0" fontId="2" fillId="4" borderId="6" xfId="0" applyFont="1" applyFill="1" applyBorder="1" applyAlignment="1">
      <alignment horizontal="left" vertical="center"/>
    </xf>
    <xf numFmtId="0" fontId="2" fillId="4" borderId="7" xfId="0" applyFont="1" applyFill="1" applyBorder="1" applyAlignment="1">
      <alignment horizontal="left" vertical="center"/>
    </xf>
    <xf numFmtId="0" fontId="2" fillId="4" borderId="8" xfId="0" applyFont="1" applyFill="1" applyBorder="1" applyAlignment="1">
      <alignment horizontal="left" vertical="center"/>
    </xf>
    <xf numFmtId="0" fontId="43" fillId="0" borderId="4" xfId="0" applyFont="1" applyFill="1" applyBorder="1" applyAlignment="1">
      <alignment horizontal="left" vertical="center" wrapText="1"/>
    </xf>
    <xf numFmtId="0" fontId="43" fillId="0" borderId="5" xfId="0" applyFont="1" applyFill="1" applyBorder="1" applyAlignment="1">
      <alignment horizontal="left" vertical="center" wrapText="1"/>
    </xf>
    <xf numFmtId="0" fontId="43" fillId="0" borderId="6" xfId="0" applyFont="1" applyFill="1" applyBorder="1" applyAlignment="1">
      <alignment horizontal="left" vertical="center" wrapText="1"/>
    </xf>
    <xf numFmtId="0" fontId="43" fillId="0" borderId="7" xfId="0" applyFont="1" applyFill="1" applyBorder="1" applyAlignment="1">
      <alignment horizontal="left" vertical="center" wrapText="1"/>
    </xf>
    <xf numFmtId="0" fontId="43" fillId="0" borderId="8" xfId="0" applyFont="1" applyFill="1" applyBorder="1" applyAlignment="1">
      <alignment horizontal="left" vertical="center" wrapText="1"/>
    </xf>
    <xf numFmtId="167" fontId="0" fillId="3" borderId="9" xfId="1" applyNumberFormat="1" applyFont="1" applyFill="1" applyBorder="1" applyAlignment="1">
      <alignment horizontal="center" vertical="center"/>
    </xf>
    <xf numFmtId="167" fontId="0" fillId="3" borderId="10" xfId="1" applyNumberFormat="1" applyFont="1" applyFill="1" applyBorder="1" applyAlignment="1">
      <alignment horizontal="center" vertical="center"/>
    </xf>
    <xf numFmtId="167" fontId="0" fillId="3" borderId="11" xfId="1" applyNumberFormat="1" applyFont="1" applyFill="1" applyBorder="1" applyAlignment="1">
      <alignment horizontal="center" vertical="center"/>
    </xf>
    <xf numFmtId="0" fontId="21" fillId="3" borderId="13" xfId="0" applyFont="1" applyFill="1" applyBorder="1" applyAlignment="1">
      <alignment horizontal="center" vertical="center"/>
    </xf>
    <xf numFmtId="165" fontId="2" fillId="6" borderId="9" xfId="1" applyNumberFormat="1" applyFont="1" applyFill="1" applyBorder="1" applyAlignment="1">
      <alignment horizontal="center" vertical="center"/>
    </xf>
    <xf numFmtId="165" fontId="2" fillId="6" borderId="10" xfId="1" applyNumberFormat="1" applyFont="1" applyFill="1" applyBorder="1" applyAlignment="1">
      <alignment horizontal="center" vertical="center"/>
    </xf>
    <xf numFmtId="165" fontId="2" fillId="6" borderId="11" xfId="1" applyNumberFormat="1" applyFont="1" applyFill="1" applyBorder="1" applyAlignment="1">
      <alignment horizontal="center" vertical="center"/>
    </xf>
    <xf numFmtId="167" fontId="2" fillId="2" borderId="0" xfId="0" applyNumberFormat="1" applyFont="1" applyFill="1" applyBorder="1" applyAlignment="1">
      <alignment horizontal="center"/>
    </xf>
    <xf numFmtId="167" fontId="2" fillId="2" borderId="5" xfId="0" applyNumberFormat="1" applyFont="1" applyFill="1" applyBorder="1" applyAlignment="1">
      <alignment horizontal="center"/>
    </xf>
    <xf numFmtId="0" fontId="2" fillId="8" borderId="9" xfId="0" applyFont="1" applyFill="1" applyBorder="1" applyAlignment="1">
      <alignment horizontal="center" vertical="center"/>
    </xf>
    <xf numFmtId="0" fontId="2" fillId="8" borderId="10" xfId="0" applyFont="1" applyFill="1" applyBorder="1" applyAlignment="1">
      <alignment horizontal="center" vertical="center"/>
    </xf>
    <xf numFmtId="0" fontId="2" fillId="8" borderId="11" xfId="0" applyFont="1" applyFill="1" applyBorder="1" applyAlignment="1">
      <alignment horizontal="center" vertical="center"/>
    </xf>
    <xf numFmtId="0" fontId="9" fillId="0" borderId="2" xfId="0" applyFont="1" applyBorder="1" applyAlignment="1">
      <alignment horizontal="center" vertical="center"/>
    </xf>
    <xf numFmtId="37" fontId="2" fillId="3" borderId="9" xfId="0" applyNumberFormat="1" applyFont="1" applyFill="1" applyBorder="1" applyAlignment="1">
      <alignment horizontal="center"/>
    </xf>
    <xf numFmtId="37" fontId="2" fillId="3" borderId="10" xfId="0" applyNumberFormat="1" applyFont="1" applyFill="1" applyBorder="1" applyAlignment="1">
      <alignment horizontal="center"/>
    </xf>
    <xf numFmtId="37" fontId="2" fillId="3" borderId="11" xfId="0" applyNumberFormat="1" applyFont="1" applyFill="1" applyBorder="1" applyAlignment="1">
      <alignment horizontal="center"/>
    </xf>
    <xf numFmtId="167" fontId="0" fillId="0" borderId="0" xfId="0" applyNumberFormat="1" applyBorder="1" applyAlignment="1">
      <alignment horizontal="center"/>
    </xf>
    <xf numFmtId="167" fontId="0" fillId="0" borderId="5" xfId="0" applyNumberFormat="1" applyBorder="1" applyAlignment="1">
      <alignment horizontal="center"/>
    </xf>
    <xf numFmtId="167" fontId="2" fillId="0" borderId="0" xfId="0" applyNumberFormat="1" applyFont="1" applyBorder="1" applyAlignment="1">
      <alignment horizontal="center"/>
    </xf>
    <xf numFmtId="167" fontId="2" fillId="0" borderId="5" xfId="0" applyNumberFormat="1" applyFont="1" applyBorder="1" applyAlignment="1">
      <alignment horizontal="center"/>
    </xf>
    <xf numFmtId="167" fontId="2" fillId="2" borderId="7" xfId="0" applyNumberFormat="1" applyFont="1" applyFill="1" applyBorder="1" applyAlignment="1">
      <alignment horizontal="center"/>
    </xf>
    <xf numFmtId="167" fontId="2" fillId="2" borderId="8" xfId="0" applyNumberFormat="1" applyFont="1" applyFill="1" applyBorder="1" applyAlignment="1">
      <alignment horizontal="center"/>
    </xf>
    <xf numFmtId="0" fontId="0" fillId="0" borderId="10" xfId="0" applyBorder="1" applyAlignment="1">
      <alignment horizontal="center" vertical="center"/>
    </xf>
    <xf numFmtId="0" fontId="0" fillId="0" borderId="11" xfId="0" applyBorder="1" applyAlignment="1">
      <alignment horizontal="center" vertical="center"/>
    </xf>
    <xf numFmtId="167" fontId="2" fillId="2" borderId="0" xfId="0" applyNumberFormat="1" applyFont="1" applyFill="1" applyBorder="1" applyAlignment="1">
      <alignment horizontal="center" vertical="center"/>
    </xf>
    <xf numFmtId="0" fontId="2" fillId="2" borderId="5"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6" fontId="11" fillId="0" borderId="0" xfId="3" applyFont="1" applyFill="1" applyBorder="1" applyAlignment="1">
      <alignment horizontal="center" vertical="center"/>
    </xf>
    <xf numFmtId="0" fontId="2" fillId="8" borderId="15" xfId="0" applyFont="1" applyFill="1" applyBorder="1" applyAlignment="1">
      <alignment horizontal="center" vertical="center"/>
    </xf>
    <xf numFmtId="0" fontId="2" fillId="8" borderId="16" xfId="0" applyFont="1" applyFill="1" applyBorder="1" applyAlignment="1">
      <alignment horizontal="center" vertical="center"/>
    </xf>
    <xf numFmtId="0" fontId="2" fillId="8" borderId="27" xfId="0" applyFont="1" applyFill="1" applyBorder="1" applyAlignment="1">
      <alignment horizontal="center" vertical="center"/>
    </xf>
    <xf numFmtId="0" fontId="2" fillId="8" borderId="17" xfId="0" applyFont="1" applyFill="1" applyBorder="1" applyAlignment="1">
      <alignment horizontal="center" vertical="center"/>
    </xf>
    <xf numFmtId="0" fontId="2" fillId="8" borderId="0" xfId="0" applyFont="1" applyFill="1" applyBorder="1" applyAlignment="1">
      <alignment horizontal="center" vertical="center"/>
    </xf>
    <xf numFmtId="0" fontId="2" fillId="8" borderId="18" xfId="0" applyFont="1" applyFill="1" applyBorder="1" applyAlignment="1">
      <alignment horizontal="center" vertical="center"/>
    </xf>
    <xf numFmtId="49" fontId="2" fillId="8" borderId="19" xfId="0" applyNumberFormat="1" applyFont="1" applyFill="1" applyBorder="1" applyAlignment="1">
      <alignment horizontal="center" vertical="center"/>
    </xf>
    <xf numFmtId="49" fontId="2" fillId="8" borderId="20" xfId="0" applyNumberFormat="1" applyFont="1" applyFill="1" applyBorder="1" applyAlignment="1">
      <alignment horizontal="center" vertical="center"/>
    </xf>
    <xf numFmtId="49" fontId="2" fillId="8" borderId="26" xfId="0" applyNumberFormat="1" applyFont="1" applyFill="1" applyBorder="1" applyAlignment="1">
      <alignment horizontal="center" vertical="center"/>
    </xf>
    <xf numFmtId="165" fontId="2" fillId="6" borderId="21" xfId="1" applyNumberFormat="1" applyFont="1" applyFill="1" applyBorder="1" applyAlignment="1">
      <alignment horizontal="center" vertical="center"/>
    </xf>
    <xf numFmtId="165" fontId="2" fillId="6" borderId="22" xfId="1" applyNumberFormat="1" applyFont="1" applyFill="1" applyBorder="1" applyAlignment="1">
      <alignment horizontal="center" vertical="center"/>
    </xf>
    <xf numFmtId="165" fontId="2" fillId="6" borderId="23" xfId="1" applyNumberFormat="1" applyFont="1" applyFill="1" applyBorder="1" applyAlignment="1">
      <alignment horizontal="center" vertical="center"/>
    </xf>
    <xf numFmtId="0" fontId="10" fillId="0" borderId="21" xfId="0" applyFont="1" applyFill="1" applyBorder="1" applyAlignment="1">
      <alignment horizontal="center" vertical="center"/>
    </xf>
    <xf numFmtId="0" fontId="10" fillId="0" borderId="22" xfId="0" applyFont="1" applyFill="1" applyBorder="1" applyAlignment="1">
      <alignment horizontal="center" vertical="center"/>
    </xf>
    <xf numFmtId="0" fontId="10" fillId="0" borderId="23" xfId="0" applyFont="1" applyFill="1" applyBorder="1" applyAlignment="1">
      <alignment horizontal="center" vertical="center"/>
    </xf>
    <xf numFmtId="165" fontId="0" fillId="0" borderId="16" xfId="1" applyNumberFormat="1" applyFont="1" applyFill="1" applyBorder="1" applyAlignment="1">
      <alignment horizontal="center" vertical="center"/>
    </xf>
    <xf numFmtId="165" fontId="2" fillId="0" borderId="22" xfId="1" applyNumberFormat="1" applyFont="1" applyFill="1" applyBorder="1" applyAlignment="1">
      <alignment horizontal="center" vertical="center"/>
    </xf>
    <xf numFmtId="0" fontId="17" fillId="0" borderId="19" xfId="0" applyFont="1" applyBorder="1" applyAlignment="1">
      <alignment horizontal="center" vertical="center"/>
    </xf>
    <xf numFmtId="0" fontId="17" fillId="0" borderId="20" xfId="0" applyFont="1" applyBorder="1" applyAlignment="1">
      <alignment horizontal="center" vertical="center"/>
    </xf>
    <xf numFmtId="167" fontId="17" fillId="0" borderId="7" xfId="0" applyNumberFormat="1" applyFont="1" applyBorder="1" applyAlignment="1">
      <alignment horizontal="center" vertical="center"/>
    </xf>
    <xf numFmtId="0" fontId="17" fillId="0" borderId="15" xfId="0" applyFont="1" applyBorder="1" applyAlignment="1">
      <alignment horizontal="center" vertical="center"/>
    </xf>
    <xf numFmtId="0" fontId="17" fillId="0" borderId="16" xfId="0" applyFont="1" applyBorder="1" applyAlignment="1">
      <alignment horizontal="center" vertical="center"/>
    </xf>
    <xf numFmtId="167" fontId="17" fillId="0" borderId="0" xfId="0" applyNumberFormat="1" applyFont="1" applyBorder="1" applyAlignment="1">
      <alignment horizontal="center" vertical="center"/>
    </xf>
    <xf numFmtId="167" fontId="16" fillId="11" borderId="0" xfId="0" applyNumberFormat="1" applyFont="1" applyFill="1" applyBorder="1" applyAlignment="1">
      <alignment horizontal="center" vertical="center"/>
    </xf>
    <xf numFmtId="167" fontId="16" fillId="6" borderId="20" xfId="0" applyNumberFormat="1" applyFont="1" applyFill="1" applyBorder="1" applyAlignment="1">
      <alignment horizontal="center" vertical="center"/>
    </xf>
    <xf numFmtId="43" fontId="17" fillId="0" borderId="0" xfId="0" applyNumberFormat="1" applyFont="1" applyBorder="1" applyAlignment="1">
      <alignment horizontal="center" vertical="center"/>
    </xf>
    <xf numFmtId="0" fontId="17" fillId="0" borderId="17" xfId="0" applyFont="1" applyBorder="1" applyAlignment="1">
      <alignment horizontal="center" vertical="center"/>
    </xf>
    <xf numFmtId="0" fontId="17" fillId="0" borderId="0" xfId="0" applyFont="1" applyBorder="1" applyAlignment="1">
      <alignment horizontal="center" vertical="center"/>
    </xf>
    <xf numFmtId="167" fontId="16" fillId="0" borderId="0" xfId="0" applyNumberFormat="1" applyFont="1" applyBorder="1" applyAlignment="1">
      <alignment horizontal="center" vertical="center"/>
    </xf>
    <xf numFmtId="167" fontId="17" fillId="0" borderId="20" xfId="0" applyNumberFormat="1" applyFont="1" applyBorder="1" applyAlignment="1">
      <alignment horizontal="center" vertical="center"/>
    </xf>
    <xf numFmtId="0" fontId="0" fillId="0" borderId="0" xfId="0" applyAlignment="1">
      <alignment horizontal="center"/>
    </xf>
    <xf numFmtId="0" fontId="31" fillId="0" borderId="0" xfId="0" applyFont="1" applyAlignment="1">
      <alignment horizontal="center"/>
    </xf>
    <xf numFmtId="0" fontId="5" fillId="0" borderId="7" xfId="0" applyFont="1" applyBorder="1" applyAlignment="1">
      <alignment horizontal="center"/>
    </xf>
    <xf numFmtId="0" fontId="0" fillId="0" borderId="7" xfId="0" applyBorder="1" applyAlignment="1">
      <alignment horizontal="center"/>
    </xf>
    <xf numFmtId="0" fontId="32" fillId="0" borderId="1" xfId="0" applyFont="1" applyBorder="1" applyAlignment="1">
      <alignment horizontal="center"/>
    </xf>
    <xf numFmtId="0" fontId="32" fillId="0" borderId="2" xfId="0" applyFont="1" applyBorder="1" applyAlignment="1">
      <alignment horizontal="center"/>
    </xf>
    <xf numFmtId="0" fontId="32" fillId="0" borderId="3" xfId="0" applyFont="1" applyBorder="1" applyAlignment="1">
      <alignment horizontal="center"/>
    </xf>
    <xf numFmtId="0" fontId="31" fillId="0" borderId="4" xfId="0" applyFont="1" applyBorder="1" applyAlignment="1">
      <alignment horizontal="center"/>
    </xf>
    <xf numFmtId="0" fontId="31" fillId="0" borderId="0" xfId="0" applyFont="1" applyBorder="1" applyAlignment="1">
      <alignment horizontal="center"/>
    </xf>
    <xf numFmtId="0" fontId="31" fillId="0" borderId="5" xfId="0" applyFont="1"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32" fillId="0" borderId="0" xfId="0" applyFont="1" applyAlignment="1">
      <alignment horizontal="center"/>
    </xf>
    <xf numFmtId="0" fontId="33" fillId="0" borderId="0" xfId="0" applyFont="1" applyAlignment="1">
      <alignment horizontal="center"/>
    </xf>
    <xf numFmtId="167" fontId="0" fillId="3" borderId="0" xfId="0" applyNumberFormat="1" applyFill="1" applyBorder="1" applyAlignment="1">
      <alignment horizontal="center"/>
    </xf>
    <xf numFmtId="0" fontId="31" fillId="6" borderId="21" xfId="0" applyFont="1" applyFill="1" applyBorder="1" applyAlignment="1">
      <alignment horizontal="center"/>
    </xf>
    <xf numFmtId="0" fontId="31" fillId="6" borderId="22" xfId="0" applyFont="1" applyFill="1" applyBorder="1" applyAlignment="1">
      <alignment horizontal="center"/>
    </xf>
    <xf numFmtId="0" fontId="31" fillId="6" borderId="47" xfId="0" applyFont="1" applyFill="1" applyBorder="1" applyAlignment="1">
      <alignment horizontal="center"/>
    </xf>
    <xf numFmtId="0" fontId="16" fillId="3" borderId="0" xfId="0" applyFont="1" applyFill="1" applyBorder="1" applyAlignment="1">
      <alignment horizontal="center"/>
    </xf>
    <xf numFmtId="0" fontId="31" fillId="6" borderId="46" xfId="0" applyFont="1" applyFill="1" applyBorder="1" applyAlignment="1">
      <alignment horizontal="center"/>
    </xf>
    <xf numFmtId="0" fontId="31" fillId="6" borderId="23" xfId="0" applyFont="1" applyFill="1" applyBorder="1" applyAlignment="1">
      <alignment horizontal="center"/>
    </xf>
    <xf numFmtId="0" fontId="2" fillId="0" borderId="0" xfId="0" applyFont="1" applyAlignment="1">
      <alignment horizontal="center"/>
    </xf>
    <xf numFmtId="167" fontId="0" fillId="12" borderId="21" xfId="0" applyNumberFormat="1" applyFill="1" applyBorder="1" applyAlignment="1">
      <alignment horizontal="center"/>
    </xf>
    <xf numFmtId="167" fontId="0" fillId="12" borderId="23" xfId="0" applyNumberFormat="1" applyFill="1" applyBorder="1" applyAlignment="1">
      <alignment horizontal="center"/>
    </xf>
    <xf numFmtId="0" fontId="16" fillId="8" borderId="21" xfId="0" applyFont="1" applyFill="1" applyBorder="1" applyAlignment="1">
      <alignment horizontal="center"/>
    </xf>
    <xf numFmtId="0" fontId="16" fillId="8" borderId="22" xfId="0" applyFont="1" applyFill="1" applyBorder="1" applyAlignment="1">
      <alignment horizontal="center"/>
    </xf>
    <xf numFmtId="0" fontId="16" fillId="8" borderId="47" xfId="0" applyFont="1" applyFill="1" applyBorder="1" applyAlignment="1">
      <alignment horizontal="center"/>
    </xf>
    <xf numFmtId="167" fontId="0" fillId="0" borderId="21" xfId="0" applyNumberFormat="1" applyBorder="1" applyAlignment="1">
      <alignment horizontal="center"/>
    </xf>
    <xf numFmtId="167" fontId="0" fillId="0" borderId="23" xfId="0" applyNumberFormat="1" applyBorder="1" applyAlignment="1">
      <alignment horizontal="center"/>
    </xf>
  </cellXfs>
  <cellStyles count="10">
    <cellStyle name="Comma" xfId="1" builtinId="3"/>
    <cellStyle name="Comma [0]" xfId="4" builtinId="6"/>
    <cellStyle name="Comma 2" xfId="3"/>
    <cellStyle name="Comma 3" xfId="7"/>
    <cellStyle name="Currency" xfId="5" builtinId="4"/>
    <cellStyle name="Normal" xfId="0" builtinId="0"/>
    <cellStyle name="Normal 2" xfId="2"/>
    <cellStyle name="Normal 3" xfId="6"/>
    <cellStyle name="Percent" xfId="9" builtin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checked="Checked"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checked="Checked"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checked="Checked" lockText="1" noThreeD="1"/>
</file>

<file path=xl/ctrlProps/ctrlProp218.xml><?xml version="1.0" encoding="utf-8"?>
<formControlPr xmlns="http://schemas.microsoft.com/office/spreadsheetml/2009/9/main" objectType="CheckBox" checked="Checked"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checked="Checked"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66675</xdr:colOff>
          <xdr:row>14</xdr:row>
          <xdr:rowOff>190500</xdr:rowOff>
        </xdr:from>
        <xdr:to>
          <xdr:col>0</xdr:col>
          <xdr:colOff>371475</xdr:colOff>
          <xdr:row>16</xdr:row>
          <xdr:rowOff>0</xdr:rowOff>
        </xdr:to>
        <xdr:sp macro="" textlink="">
          <xdr:nvSpPr>
            <xdr:cNvPr id="4245" name="Check Box 149" hidden="1">
              <a:extLst>
                <a:ext uri="{63B3BB69-23CF-44E3-9099-C40C66FF867C}">
                  <a14:compatExt spid="_x0000_s42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190500</xdr:rowOff>
        </xdr:from>
        <xdr:to>
          <xdr:col>3</xdr:col>
          <xdr:colOff>371475</xdr:colOff>
          <xdr:row>16</xdr:row>
          <xdr:rowOff>0</xdr:rowOff>
        </xdr:to>
        <xdr:sp macro="" textlink="">
          <xdr:nvSpPr>
            <xdr:cNvPr id="4246" name="Check Box 150" hidden="1">
              <a:extLst>
                <a:ext uri="{63B3BB69-23CF-44E3-9099-C40C66FF867C}">
                  <a14:compatExt spid="_x0000_s42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xdr:row>
          <xdr:rowOff>190500</xdr:rowOff>
        </xdr:from>
        <xdr:to>
          <xdr:col>7</xdr:col>
          <xdr:colOff>371475</xdr:colOff>
          <xdr:row>19</xdr:row>
          <xdr:rowOff>200025</xdr:rowOff>
        </xdr:to>
        <xdr:sp macro="" textlink="">
          <xdr:nvSpPr>
            <xdr:cNvPr id="4247" name="Check Box 151" hidden="1">
              <a:extLst>
                <a:ext uri="{63B3BB69-23CF-44E3-9099-C40C66FF867C}">
                  <a14:compatExt spid="_x0000_s42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xdr:row>
          <xdr:rowOff>190500</xdr:rowOff>
        </xdr:from>
        <xdr:to>
          <xdr:col>8</xdr:col>
          <xdr:colOff>371475</xdr:colOff>
          <xdr:row>19</xdr:row>
          <xdr:rowOff>200025</xdr:rowOff>
        </xdr:to>
        <xdr:sp macro="" textlink="">
          <xdr:nvSpPr>
            <xdr:cNvPr id="4248" name="Check Box 152" hidden="1">
              <a:extLst>
                <a:ext uri="{63B3BB69-23CF-44E3-9099-C40C66FF867C}">
                  <a14:compatExt spid="_x0000_s42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21</xdr:row>
          <xdr:rowOff>0</xdr:rowOff>
        </xdr:from>
        <xdr:to>
          <xdr:col>7</xdr:col>
          <xdr:colOff>371475</xdr:colOff>
          <xdr:row>23</xdr:row>
          <xdr:rowOff>38100</xdr:rowOff>
        </xdr:to>
        <xdr:sp macro="" textlink="">
          <xdr:nvSpPr>
            <xdr:cNvPr id="4249" name="Check Box 153" hidden="1">
              <a:extLst>
                <a:ext uri="{63B3BB69-23CF-44E3-9099-C40C66FF867C}">
                  <a14:compatExt spid="_x0000_s4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21</xdr:row>
          <xdr:rowOff>0</xdr:rowOff>
        </xdr:from>
        <xdr:to>
          <xdr:col>8</xdr:col>
          <xdr:colOff>371475</xdr:colOff>
          <xdr:row>23</xdr:row>
          <xdr:rowOff>38100</xdr:rowOff>
        </xdr:to>
        <xdr:sp macro="" textlink="">
          <xdr:nvSpPr>
            <xdr:cNvPr id="4250" name="Check Box 154" hidden="1">
              <a:extLst>
                <a:ext uri="{63B3BB69-23CF-44E3-9099-C40C66FF867C}">
                  <a14:compatExt spid="_x0000_s4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23</xdr:row>
          <xdr:rowOff>0</xdr:rowOff>
        </xdr:from>
        <xdr:to>
          <xdr:col>7</xdr:col>
          <xdr:colOff>371475</xdr:colOff>
          <xdr:row>24</xdr:row>
          <xdr:rowOff>171450</xdr:rowOff>
        </xdr:to>
        <xdr:sp macro="" textlink="">
          <xdr:nvSpPr>
            <xdr:cNvPr id="4251" name="Check Box 155" hidden="1">
              <a:extLst>
                <a:ext uri="{63B3BB69-23CF-44E3-9099-C40C66FF867C}">
                  <a14:compatExt spid="_x0000_s42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23</xdr:row>
          <xdr:rowOff>0</xdr:rowOff>
        </xdr:from>
        <xdr:to>
          <xdr:col>8</xdr:col>
          <xdr:colOff>371475</xdr:colOff>
          <xdr:row>24</xdr:row>
          <xdr:rowOff>171450</xdr:rowOff>
        </xdr:to>
        <xdr:sp macro="" textlink="">
          <xdr:nvSpPr>
            <xdr:cNvPr id="4252" name="Check Box 156" hidden="1">
              <a:extLst>
                <a:ext uri="{63B3BB69-23CF-44E3-9099-C40C66FF867C}">
                  <a14:compatExt spid="_x0000_s42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xdr:row>
          <xdr:rowOff>0</xdr:rowOff>
        </xdr:from>
        <xdr:to>
          <xdr:col>7</xdr:col>
          <xdr:colOff>371475</xdr:colOff>
          <xdr:row>26</xdr:row>
          <xdr:rowOff>180975</xdr:rowOff>
        </xdr:to>
        <xdr:sp macro="" textlink="">
          <xdr:nvSpPr>
            <xdr:cNvPr id="4253" name="Check Box 157" hidden="1">
              <a:extLst>
                <a:ext uri="{63B3BB69-23CF-44E3-9099-C40C66FF867C}">
                  <a14:compatExt spid="_x0000_s42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25</xdr:row>
          <xdr:rowOff>0</xdr:rowOff>
        </xdr:from>
        <xdr:to>
          <xdr:col>8</xdr:col>
          <xdr:colOff>371475</xdr:colOff>
          <xdr:row>26</xdr:row>
          <xdr:rowOff>180975</xdr:rowOff>
        </xdr:to>
        <xdr:sp macro="" textlink="">
          <xdr:nvSpPr>
            <xdr:cNvPr id="4254" name="Check Box 158" hidden="1">
              <a:extLst>
                <a:ext uri="{63B3BB69-23CF-44E3-9099-C40C66FF867C}">
                  <a14:compatExt spid="_x0000_s42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0</xdr:rowOff>
        </xdr:from>
        <xdr:to>
          <xdr:col>7</xdr:col>
          <xdr:colOff>371475</xdr:colOff>
          <xdr:row>28</xdr:row>
          <xdr:rowOff>57150</xdr:rowOff>
        </xdr:to>
        <xdr:sp macro="" textlink="">
          <xdr:nvSpPr>
            <xdr:cNvPr id="4255" name="Check Box 159" hidden="1">
              <a:extLst>
                <a:ext uri="{63B3BB69-23CF-44E3-9099-C40C66FF867C}">
                  <a14:compatExt spid="_x0000_s4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0</xdr:rowOff>
        </xdr:from>
        <xdr:to>
          <xdr:col>8</xdr:col>
          <xdr:colOff>371475</xdr:colOff>
          <xdr:row>28</xdr:row>
          <xdr:rowOff>57150</xdr:rowOff>
        </xdr:to>
        <xdr:sp macro="" textlink="">
          <xdr:nvSpPr>
            <xdr:cNvPr id="4256" name="Check Box 160" hidden="1">
              <a:extLst>
                <a:ext uri="{63B3BB69-23CF-44E3-9099-C40C66FF867C}">
                  <a14:compatExt spid="_x0000_s42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190500</xdr:rowOff>
        </xdr:from>
        <xdr:to>
          <xdr:col>7</xdr:col>
          <xdr:colOff>371475</xdr:colOff>
          <xdr:row>28</xdr:row>
          <xdr:rowOff>190500</xdr:rowOff>
        </xdr:to>
        <xdr:sp macro="" textlink="">
          <xdr:nvSpPr>
            <xdr:cNvPr id="4257" name="Check Box 161" hidden="1">
              <a:extLst>
                <a:ext uri="{63B3BB69-23CF-44E3-9099-C40C66FF867C}">
                  <a14:compatExt spid="_x0000_s42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190500</xdr:rowOff>
        </xdr:from>
        <xdr:to>
          <xdr:col>8</xdr:col>
          <xdr:colOff>371475</xdr:colOff>
          <xdr:row>28</xdr:row>
          <xdr:rowOff>190500</xdr:rowOff>
        </xdr:to>
        <xdr:sp macro="" textlink="">
          <xdr:nvSpPr>
            <xdr:cNvPr id="4258" name="Check Box 162" hidden="1">
              <a:extLst>
                <a:ext uri="{63B3BB69-23CF-44E3-9099-C40C66FF867C}">
                  <a14:compatExt spid="_x0000_s42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32</xdr:row>
          <xdr:rowOff>190500</xdr:rowOff>
        </xdr:from>
        <xdr:to>
          <xdr:col>6</xdr:col>
          <xdr:colOff>371475</xdr:colOff>
          <xdr:row>33</xdr:row>
          <xdr:rowOff>190500</xdr:rowOff>
        </xdr:to>
        <xdr:sp macro="" textlink="">
          <xdr:nvSpPr>
            <xdr:cNvPr id="4259" name="Check Box 163" hidden="1">
              <a:extLst>
                <a:ext uri="{63B3BB69-23CF-44E3-9099-C40C66FF867C}">
                  <a14:compatExt spid="_x0000_s42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32</xdr:row>
          <xdr:rowOff>190500</xdr:rowOff>
        </xdr:from>
        <xdr:to>
          <xdr:col>7</xdr:col>
          <xdr:colOff>371475</xdr:colOff>
          <xdr:row>33</xdr:row>
          <xdr:rowOff>190500</xdr:rowOff>
        </xdr:to>
        <xdr:sp macro="" textlink="">
          <xdr:nvSpPr>
            <xdr:cNvPr id="4260" name="Check Box 164" hidden="1">
              <a:extLst>
                <a:ext uri="{63B3BB69-23CF-44E3-9099-C40C66FF867C}">
                  <a14:compatExt spid="_x0000_s42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190500</xdr:rowOff>
        </xdr:from>
        <xdr:to>
          <xdr:col>6</xdr:col>
          <xdr:colOff>371475</xdr:colOff>
          <xdr:row>34</xdr:row>
          <xdr:rowOff>190500</xdr:rowOff>
        </xdr:to>
        <xdr:sp macro="" textlink="">
          <xdr:nvSpPr>
            <xdr:cNvPr id="4261" name="Check Box 165" hidden="1">
              <a:extLst>
                <a:ext uri="{63B3BB69-23CF-44E3-9099-C40C66FF867C}">
                  <a14:compatExt spid="_x0000_s42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33</xdr:row>
          <xdr:rowOff>190500</xdr:rowOff>
        </xdr:from>
        <xdr:to>
          <xdr:col>7</xdr:col>
          <xdr:colOff>371475</xdr:colOff>
          <xdr:row>34</xdr:row>
          <xdr:rowOff>190500</xdr:rowOff>
        </xdr:to>
        <xdr:sp macro="" textlink="">
          <xdr:nvSpPr>
            <xdr:cNvPr id="4262" name="Check Box 166" hidden="1">
              <a:extLst>
                <a:ext uri="{63B3BB69-23CF-44E3-9099-C40C66FF867C}">
                  <a14:compatExt spid="_x0000_s42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190500</xdr:rowOff>
        </xdr:from>
        <xdr:to>
          <xdr:col>6</xdr:col>
          <xdr:colOff>371475</xdr:colOff>
          <xdr:row>35</xdr:row>
          <xdr:rowOff>190500</xdr:rowOff>
        </xdr:to>
        <xdr:sp macro="" textlink="">
          <xdr:nvSpPr>
            <xdr:cNvPr id="4263" name="Check Box 167" hidden="1">
              <a:extLst>
                <a:ext uri="{63B3BB69-23CF-44E3-9099-C40C66FF867C}">
                  <a14:compatExt spid="_x0000_s42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34</xdr:row>
          <xdr:rowOff>190500</xdr:rowOff>
        </xdr:from>
        <xdr:to>
          <xdr:col>7</xdr:col>
          <xdr:colOff>371475</xdr:colOff>
          <xdr:row>35</xdr:row>
          <xdr:rowOff>190500</xdr:rowOff>
        </xdr:to>
        <xdr:sp macro="" textlink="">
          <xdr:nvSpPr>
            <xdr:cNvPr id="4264" name="Check Box 168" hidden="1">
              <a:extLst>
                <a:ext uri="{63B3BB69-23CF-44E3-9099-C40C66FF867C}">
                  <a14:compatExt spid="_x0000_s42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190500</xdr:rowOff>
        </xdr:from>
        <xdr:to>
          <xdr:col>6</xdr:col>
          <xdr:colOff>371475</xdr:colOff>
          <xdr:row>36</xdr:row>
          <xdr:rowOff>190500</xdr:rowOff>
        </xdr:to>
        <xdr:sp macro="" textlink="">
          <xdr:nvSpPr>
            <xdr:cNvPr id="4265" name="Check Box 169" hidden="1">
              <a:extLst>
                <a:ext uri="{63B3BB69-23CF-44E3-9099-C40C66FF867C}">
                  <a14:compatExt spid="_x0000_s4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35</xdr:row>
          <xdr:rowOff>190500</xdr:rowOff>
        </xdr:from>
        <xdr:to>
          <xdr:col>7</xdr:col>
          <xdr:colOff>371475</xdr:colOff>
          <xdr:row>36</xdr:row>
          <xdr:rowOff>190500</xdr:rowOff>
        </xdr:to>
        <xdr:sp macro="" textlink="">
          <xdr:nvSpPr>
            <xdr:cNvPr id="4266" name="Check Box 170" hidden="1">
              <a:extLst>
                <a:ext uri="{63B3BB69-23CF-44E3-9099-C40C66FF867C}">
                  <a14:compatExt spid="_x0000_s4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190500</xdr:rowOff>
        </xdr:from>
        <xdr:to>
          <xdr:col>6</xdr:col>
          <xdr:colOff>371475</xdr:colOff>
          <xdr:row>37</xdr:row>
          <xdr:rowOff>190500</xdr:rowOff>
        </xdr:to>
        <xdr:sp macro="" textlink="">
          <xdr:nvSpPr>
            <xdr:cNvPr id="4267" name="Check Box 171" hidden="1">
              <a:extLst>
                <a:ext uri="{63B3BB69-23CF-44E3-9099-C40C66FF867C}">
                  <a14:compatExt spid="_x0000_s42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36</xdr:row>
          <xdr:rowOff>190500</xdr:rowOff>
        </xdr:from>
        <xdr:to>
          <xdr:col>7</xdr:col>
          <xdr:colOff>371475</xdr:colOff>
          <xdr:row>37</xdr:row>
          <xdr:rowOff>190500</xdr:rowOff>
        </xdr:to>
        <xdr:sp macro="" textlink="">
          <xdr:nvSpPr>
            <xdr:cNvPr id="4268" name="Check Box 172" hidden="1">
              <a:extLst>
                <a:ext uri="{63B3BB69-23CF-44E3-9099-C40C66FF867C}">
                  <a14:compatExt spid="_x0000_s42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190500</xdr:rowOff>
        </xdr:from>
        <xdr:to>
          <xdr:col>6</xdr:col>
          <xdr:colOff>371475</xdr:colOff>
          <xdr:row>38</xdr:row>
          <xdr:rowOff>190500</xdr:rowOff>
        </xdr:to>
        <xdr:sp macro="" textlink="">
          <xdr:nvSpPr>
            <xdr:cNvPr id="4269" name="Check Box 173" hidden="1">
              <a:extLst>
                <a:ext uri="{63B3BB69-23CF-44E3-9099-C40C66FF867C}">
                  <a14:compatExt spid="_x0000_s42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37</xdr:row>
          <xdr:rowOff>190500</xdr:rowOff>
        </xdr:from>
        <xdr:to>
          <xdr:col>7</xdr:col>
          <xdr:colOff>371475</xdr:colOff>
          <xdr:row>38</xdr:row>
          <xdr:rowOff>190500</xdr:rowOff>
        </xdr:to>
        <xdr:sp macro="" textlink="">
          <xdr:nvSpPr>
            <xdr:cNvPr id="4270" name="Check Box 174" hidden="1">
              <a:extLst>
                <a:ext uri="{63B3BB69-23CF-44E3-9099-C40C66FF867C}">
                  <a14:compatExt spid="_x0000_s42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190500</xdr:rowOff>
        </xdr:from>
        <xdr:to>
          <xdr:col>6</xdr:col>
          <xdr:colOff>371475</xdr:colOff>
          <xdr:row>39</xdr:row>
          <xdr:rowOff>190500</xdr:rowOff>
        </xdr:to>
        <xdr:sp macro="" textlink="">
          <xdr:nvSpPr>
            <xdr:cNvPr id="4271" name="Check Box 175" hidden="1">
              <a:extLst>
                <a:ext uri="{63B3BB69-23CF-44E3-9099-C40C66FF867C}">
                  <a14:compatExt spid="_x0000_s42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38</xdr:row>
          <xdr:rowOff>190500</xdr:rowOff>
        </xdr:from>
        <xdr:to>
          <xdr:col>7</xdr:col>
          <xdr:colOff>371475</xdr:colOff>
          <xdr:row>39</xdr:row>
          <xdr:rowOff>190500</xdr:rowOff>
        </xdr:to>
        <xdr:sp macro="" textlink="">
          <xdr:nvSpPr>
            <xdr:cNvPr id="4272" name="Check Box 176" hidden="1">
              <a:extLst>
                <a:ext uri="{63B3BB69-23CF-44E3-9099-C40C66FF867C}">
                  <a14:compatExt spid="_x0000_s42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190500</xdr:rowOff>
        </xdr:from>
        <xdr:to>
          <xdr:col>6</xdr:col>
          <xdr:colOff>371475</xdr:colOff>
          <xdr:row>40</xdr:row>
          <xdr:rowOff>190500</xdr:rowOff>
        </xdr:to>
        <xdr:sp macro="" textlink="">
          <xdr:nvSpPr>
            <xdr:cNvPr id="4273" name="Check Box 177" hidden="1">
              <a:extLst>
                <a:ext uri="{63B3BB69-23CF-44E3-9099-C40C66FF867C}">
                  <a14:compatExt spid="_x0000_s42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39</xdr:row>
          <xdr:rowOff>190500</xdr:rowOff>
        </xdr:from>
        <xdr:to>
          <xdr:col>7</xdr:col>
          <xdr:colOff>371475</xdr:colOff>
          <xdr:row>40</xdr:row>
          <xdr:rowOff>190500</xdr:rowOff>
        </xdr:to>
        <xdr:sp macro="" textlink="">
          <xdr:nvSpPr>
            <xdr:cNvPr id="4274" name="Check Box 178" hidden="1">
              <a:extLst>
                <a:ext uri="{63B3BB69-23CF-44E3-9099-C40C66FF867C}">
                  <a14:compatExt spid="_x0000_s42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190500</xdr:rowOff>
        </xdr:from>
        <xdr:to>
          <xdr:col>6</xdr:col>
          <xdr:colOff>371475</xdr:colOff>
          <xdr:row>44</xdr:row>
          <xdr:rowOff>190500</xdr:rowOff>
        </xdr:to>
        <xdr:sp macro="" textlink="">
          <xdr:nvSpPr>
            <xdr:cNvPr id="4275" name="Check Box 179" hidden="1">
              <a:extLst>
                <a:ext uri="{63B3BB69-23CF-44E3-9099-C40C66FF867C}">
                  <a14:compatExt spid="_x0000_s42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43</xdr:row>
          <xdr:rowOff>190500</xdr:rowOff>
        </xdr:from>
        <xdr:to>
          <xdr:col>7</xdr:col>
          <xdr:colOff>371475</xdr:colOff>
          <xdr:row>44</xdr:row>
          <xdr:rowOff>190500</xdr:rowOff>
        </xdr:to>
        <xdr:sp macro="" textlink="">
          <xdr:nvSpPr>
            <xdr:cNvPr id="4276" name="Check Box 180" hidden="1">
              <a:extLst>
                <a:ext uri="{63B3BB69-23CF-44E3-9099-C40C66FF867C}">
                  <a14:compatExt spid="_x0000_s42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xdr:row>
          <xdr:rowOff>190500</xdr:rowOff>
        </xdr:from>
        <xdr:to>
          <xdr:col>6</xdr:col>
          <xdr:colOff>371475</xdr:colOff>
          <xdr:row>45</xdr:row>
          <xdr:rowOff>190500</xdr:rowOff>
        </xdr:to>
        <xdr:sp macro="" textlink="">
          <xdr:nvSpPr>
            <xdr:cNvPr id="4277" name="Check Box 181" hidden="1">
              <a:extLst>
                <a:ext uri="{63B3BB69-23CF-44E3-9099-C40C66FF867C}">
                  <a14:compatExt spid="_x0000_s42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44</xdr:row>
          <xdr:rowOff>190500</xdr:rowOff>
        </xdr:from>
        <xdr:to>
          <xdr:col>7</xdr:col>
          <xdr:colOff>371475</xdr:colOff>
          <xdr:row>45</xdr:row>
          <xdr:rowOff>190500</xdr:rowOff>
        </xdr:to>
        <xdr:sp macro="" textlink="">
          <xdr:nvSpPr>
            <xdr:cNvPr id="4278" name="Check Box 182" hidden="1">
              <a:extLst>
                <a:ext uri="{63B3BB69-23CF-44E3-9099-C40C66FF867C}">
                  <a14:compatExt spid="_x0000_s42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45</xdr:row>
          <xdr:rowOff>190500</xdr:rowOff>
        </xdr:from>
        <xdr:to>
          <xdr:col>6</xdr:col>
          <xdr:colOff>371475</xdr:colOff>
          <xdr:row>46</xdr:row>
          <xdr:rowOff>190500</xdr:rowOff>
        </xdr:to>
        <xdr:sp macro="" textlink="">
          <xdr:nvSpPr>
            <xdr:cNvPr id="4279" name="Check Box 183" hidden="1">
              <a:extLst>
                <a:ext uri="{63B3BB69-23CF-44E3-9099-C40C66FF867C}">
                  <a14:compatExt spid="_x0000_s42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45</xdr:row>
          <xdr:rowOff>190500</xdr:rowOff>
        </xdr:from>
        <xdr:to>
          <xdr:col>7</xdr:col>
          <xdr:colOff>371475</xdr:colOff>
          <xdr:row>46</xdr:row>
          <xdr:rowOff>190500</xdr:rowOff>
        </xdr:to>
        <xdr:sp macro="" textlink="">
          <xdr:nvSpPr>
            <xdr:cNvPr id="4280" name="Check Box 184" hidden="1">
              <a:extLst>
                <a:ext uri="{63B3BB69-23CF-44E3-9099-C40C66FF867C}">
                  <a14:compatExt spid="_x0000_s42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46</xdr:row>
          <xdr:rowOff>190500</xdr:rowOff>
        </xdr:from>
        <xdr:to>
          <xdr:col>6</xdr:col>
          <xdr:colOff>371475</xdr:colOff>
          <xdr:row>47</xdr:row>
          <xdr:rowOff>190500</xdr:rowOff>
        </xdr:to>
        <xdr:sp macro="" textlink="">
          <xdr:nvSpPr>
            <xdr:cNvPr id="4281" name="Check Box 185" hidden="1">
              <a:extLst>
                <a:ext uri="{63B3BB69-23CF-44E3-9099-C40C66FF867C}">
                  <a14:compatExt spid="_x0000_s42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46</xdr:row>
          <xdr:rowOff>190500</xdr:rowOff>
        </xdr:from>
        <xdr:to>
          <xdr:col>7</xdr:col>
          <xdr:colOff>371475</xdr:colOff>
          <xdr:row>47</xdr:row>
          <xdr:rowOff>190500</xdr:rowOff>
        </xdr:to>
        <xdr:sp macro="" textlink="">
          <xdr:nvSpPr>
            <xdr:cNvPr id="4282" name="Check Box 186" hidden="1">
              <a:extLst>
                <a:ext uri="{63B3BB69-23CF-44E3-9099-C40C66FF867C}">
                  <a14:compatExt spid="_x0000_s4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xdr:row>
          <xdr:rowOff>190500</xdr:rowOff>
        </xdr:from>
        <xdr:to>
          <xdr:col>6</xdr:col>
          <xdr:colOff>371475</xdr:colOff>
          <xdr:row>48</xdr:row>
          <xdr:rowOff>190500</xdr:rowOff>
        </xdr:to>
        <xdr:sp macro="" textlink="">
          <xdr:nvSpPr>
            <xdr:cNvPr id="4283" name="Check Box 187" hidden="1">
              <a:extLst>
                <a:ext uri="{63B3BB69-23CF-44E3-9099-C40C66FF867C}">
                  <a14:compatExt spid="_x0000_s4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47</xdr:row>
          <xdr:rowOff>190500</xdr:rowOff>
        </xdr:from>
        <xdr:to>
          <xdr:col>7</xdr:col>
          <xdr:colOff>371475</xdr:colOff>
          <xdr:row>48</xdr:row>
          <xdr:rowOff>190500</xdr:rowOff>
        </xdr:to>
        <xdr:sp macro="" textlink="">
          <xdr:nvSpPr>
            <xdr:cNvPr id="4284" name="Check Box 188" hidden="1">
              <a:extLst>
                <a:ext uri="{63B3BB69-23CF-44E3-9099-C40C66FF867C}">
                  <a14:compatExt spid="_x0000_s4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xdr:row>
          <xdr:rowOff>190500</xdr:rowOff>
        </xdr:from>
        <xdr:to>
          <xdr:col>6</xdr:col>
          <xdr:colOff>371475</xdr:colOff>
          <xdr:row>49</xdr:row>
          <xdr:rowOff>190500</xdr:rowOff>
        </xdr:to>
        <xdr:sp macro="" textlink="">
          <xdr:nvSpPr>
            <xdr:cNvPr id="4285" name="Check Box 189" hidden="1">
              <a:extLst>
                <a:ext uri="{63B3BB69-23CF-44E3-9099-C40C66FF867C}">
                  <a14:compatExt spid="_x0000_s4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48</xdr:row>
          <xdr:rowOff>190500</xdr:rowOff>
        </xdr:from>
        <xdr:to>
          <xdr:col>7</xdr:col>
          <xdr:colOff>371475</xdr:colOff>
          <xdr:row>49</xdr:row>
          <xdr:rowOff>190500</xdr:rowOff>
        </xdr:to>
        <xdr:sp macro="" textlink="">
          <xdr:nvSpPr>
            <xdr:cNvPr id="4286" name="Check Box 190" hidden="1">
              <a:extLst>
                <a:ext uri="{63B3BB69-23CF-44E3-9099-C40C66FF867C}">
                  <a14:compatExt spid="_x0000_s4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49</xdr:row>
          <xdr:rowOff>190500</xdr:rowOff>
        </xdr:from>
        <xdr:to>
          <xdr:col>6</xdr:col>
          <xdr:colOff>371475</xdr:colOff>
          <xdr:row>50</xdr:row>
          <xdr:rowOff>190500</xdr:rowOff>
        </xdr:to>
        <xdr:sp macro="" textlink="">
          <xdr:nvSpPr>
            <xdr:cNvPr id="4287" name="Check Box 191" hidden="1">
              <a:extLst>
                <a:ext uri="{63B3BB69-23CF-44E3-9099-C40C66FF867C}">
                  <a14:compatExt spid="_x0000_s4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49</xdr:row>
          <xdr:rowOff>190500</xdr:rowOff>
        </xdr:from>
        <xdr:to>
          <xdr:col>7</xdr:col>
          <xdr:colOff>371475</xdr:colOff>
          <xdr:row>50</xdr:row>
          <xdr:rowOff>190500</xdr:rowOff>
        </xdr:to>
        <xdr:sp macro="" textlink="">
          <xdr:nvSpPr>
            <xdr:cNvPr id="4288" name="Check Box 192" hidden="1">
              <a:extLst>
                <a:ext uri="{63B3BB69-23CF-44E3-9099-C40C66FF867C}">
                  <a14:compatExt spid="_x0000_s4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50</xdr:row>
          <xdr:rowOff>190500</xdr:rowOff>
        </xdr:from>
        <xdr:to>
          <xdr:col>6</xdr:col>
          <xdr:colOff>371475</xdr:colOff>
          <xdr:row>51</xdr:row>
          <xdr:rowOff>190500</xdr:rowOff>
        </xdr:to>
        <xdr:sp macro="" textlink="">
          <xdr:nvSpPr>
            <xdr:cNvPr id="4289" name="Check Box 193" hidden="1">
              <a:extLst>
                <a:ext uri="{63B3BB69-23CF-44E3-9099-C40C66FF867C}">
                  <a14:compatExt spid="_x0000_s4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50</xdr:row>
          <xdr:rowOff>190500</xdr:rowOff>
        </xdr:from>
        <xdr:to>
          <xdr:col>7</xdr:col>
          <xdr:colOff>371475</xdr:colOff>
          <xdr:row>51</xdr:row>
          <xdr:rowOff>190500</xdr:rowOff>
        </xdr:to>
        <xdr:sp macro="" textlink="">
          <xdr:nvSpPr>
            <xdr:cNvPr id="4290" name="Check Box 194" hidden="1">
              <a:extLst>
                <a:ext uri="{63B3BB69-23CF-44E3-9099-C40C66FF867C}">
                  <a14:compatExt spid="_x0000_s4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xdr:row>
          <xdr:rowOff>190500</xdr:rowOff>
        </xdr:from>
        <xdr:to>
          <xdr:col>6</xdr:col>
          <xdr:colOff>371475</xdr:colOff>
          <xdr:row>52</xdr:row>
          <xdr:rowOff>190500</xdr:rowOff>
        </xdr:to>
        <xdr:sp macro="" textlink="">
          <xdr:nvSpPr>
            <xdr:cNvPr id="4291" name="Check Box 195" hidden="1">
              <a:extLst>
                <a:ext uri="{63B3BB69-23CF-44E3-9099-C40C66FF867C}">
                  <a14:compatExt spid="_x0000_s4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51</xdr:row>
          <xdr:rowOff>190500</xdr:rowOff>
        </xdr:from>
        <xdr:to>
          <xdr:col>7</xdr:col>
          <xdr:colOff>371475</xdr:colOff>
          <xdr:row>52</xdr:row>
          <xdr:rowOff>190500</xdr:rowOff>
        </xdr:to>
        <xdr:sp macro="" textlink="">
          <xdr:nvSpPr>
            <xdr:cNvPr id="4292" name="Check Box 196" hidden="1">
              <a:extLst>
                <a:ext uri="{63B3BB69-23CF-44E3-9099-C40C66FF867C}">
                  <a14:compatExt spid="_x0000_s4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52</xdr:row>
          <xdr:rowOff>190500</xdr:rowOff>
        </xdr:from>
        <xdr:to>
          <xdr:col>6</xdr:col>
          <xdr:colOff>371475</xdr:colOff>
          <xdr:row>53</xdr:row>
          <xdr:rowOff>190500</xdr:rowOff>
        </xdr:to>
        <xdr:sp macro="" textlink="">
          <xdr:nvSpPr>
            <xdr:cNvPr id="4293" name="Check Box 197" hidden="1">
              <a:extLst>
                <a:ext uri="{63B3BB69-23CF-44E3-9099-C40C66FF867C}">
                  <a14:compatExt spid="_x0000_s4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52</xdr:row>
          <xdr:rowOff>190500</xdr:rowOff>
        </xdr:from>
        <xdr:to>
          <xdr:col>7</xdr:col>
          <xdr:colOff>371475</xdr:colOff>
          <xdr:row>53</xdr:row>
          <xdr:rowOff>190500</xdr:rowOff>
        </xdr:to>
        <xdr:sp macro="" textlink="">
          <xdr:nvSpPr>
            <xdr:cNvPr id="4294" name="Check Box 198" hidden="1">
              <a:extLst>
                <a:ext uri="{63B3BB69-23CF-44E3-9099-C40C66FF867C}">
                  <a14:compatExt spid="_x0000_s4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53</xdr:row>
          <xdr:rowOff>190500</xdr:rowOff>
        </xdr:from>
        <xdr:to>
          <xdr:col>6</xdr:col>
          <xdr:colOff>371475</xdr:colOff>
          <xdr:row>54</xdr:row>
          <xdr:rowOff>190500</xdr:rowOff>
        </xdr:to>
        <xdr:sp macro="" textlink="">
          <xdr:nvSpPr>
            <xdr:cNvPr id="4295" name="Check Box 199" hidden="1">
              <a:extLst>
                <a:ext uri="{63B3BB69-23CF-44E3-9099-C40C66FF867C}">
                  <a14:compatExt spid="_x0000_s4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53</xdr:row>
          <xdr:rowOff>190500</xdr:rowOff>
        </xdr:from>
        <xdr:to>
          <xdr:col>7</xdr:col>
          <xdr:colOff>371475</xdr:colOff>
          <xdr:row>54</xdr:row>
          <xdr:rowOff>190500</xdr:rowOff>
        </xdr:to>
        <xdr:sp macro="" textlink="">
          <xdr:nvSpPr>
            <xdr:cNvPr id="4296" name="Check Box 200" hidden="1">
              <a:extLst>
                <a:ext uri="{63B3BB69-23CF-44E3-9099-C40C66FF867C}">
                  <a14:compatExt spid="_x0000_s4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57</xdr:row>
          <xdr:rowOff>190500</xdr:rowOff>
        </xdr:from>
        <xdr:to>
          <xdr:col>6</xdr:col>
          <xdr:colOff>371475</xdr:colOff>
          <xdr:row>58</xdr:row>
          <xdr:rowOff>190500</xdr:rowOff>
        </xdr:to>
        <xdr:sp macro="" textlink="">
          <xdr:nvSpPr>
            <xdr:cNvPr id="4297" name="Check Box 201" hidden="1">
              <a:extLst>
                <a:ext uri="{63B3BB69-23CF-44E3-9099-C40C66FF867C}">
                  <a14:compatExt spid="_x0000_s4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57</xdr:row>
          <xdr:rowOff>190500</xdr:rowOff>
        </xdr:from>
        <xdr:to>
          <xdr:col>7</xdr:col>
          <xdr:colOff>371475</xdr:colOff>
          <xdr:row>58</xdr:row>
          <xdr:rowOff>190500</xdr:rowOff>
        </xdr:to>
        <xdr:sp macro="" textlink="">
          <xdr:nvSpPr>
            <xdr:cNvPr id="4298" name="Check Box 202" hidden="1">
              <a:extLst>
                <a:ext uri="{63B3BB69-23CF-44E3-9099-C40C66FF867C}">
                  <a14:compatExt spid="_x0000_s4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58</xdr:row>
          <xdr:rowOff>190500</xdr:rowOff>
        </xdr:from>
        <xdr:to>
          <xdr:col>6</xdr:col>
          <xdr:colOff>371475</xdr:colOff>
          <xdr:row>59</xdr:row>
          <xdr:rowOff>190500</xdr:rowOff>
        </xdr:to>
        <xdr:sp macro="" textlink="">
          <xdr:nvSpPr>
            <xdr:cNvPr id="4299" name="Check Box 203" hidden="1">
              <a:extLst>
                <a:ext uri="{63B3BB69-23CF-44E3-9099-C40C66FF867C}">
                  <a14:compatExt spid="_x0000_s4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58</xdr:row>
          <xdr:rowOff>190500</xdr:rowOff>
        </xdr:from>
        <xdr:to>
          <xdr:col>7</xdr:col>
          <xdr:colOff>371475</xdr:colOff>
          <xdr:row>59</xdr:row>
          <xdr:rowOff>190500</xdr:rowOff>
        </xdr:to>
        <xdr:sp macro="" textlink="">
          <xdr:nvSpPr>
            <xdr:cNvPr id="4300" name="Check Box 204" hidden="1">
              <a:extLst>
                <a:ext uri="{63B3BB69-23CF-44E3-9099-C40C66FF867C}">
                  <a14:compatExt spid="_x0000_s4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59</xdr:row>
          <xdr:rowOff>190500</xdr:rowOff>
        </xdr:from>
        <xdr:to>
          <xdr:col>6</xdr:col>
          <xdr:colOff>371475</xdr:colOff>
          <xdr:row>60</xdr:row>
          <xdr:rowOff>190500</xdr:rowOff>
        </xdr:to>
        <xdr:sp macro="" textlink="">
          <xdr:nvSpPr>
            <xdr:cNvPr id="4301" name="Check Box 205" hidden="1">
              <a:extLst>
                <a:ext uri="{63B3BB69-23CF-44E3-9099-C40C66FF867C}">
                  <a14:compatExt spid="_x0000_s4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59</xdr:row>
          <xdr:rowOff>190500</xdr:rowOff>
        </xdr:from>
        <xdr:to>
          <xdr:col>7</xdr:col>
          <xdr:colOff>371475</xdr:colOff>
          <xdr:row>60</xdr:row>
          <xdr:rowOff>190500</xdr:rowOff>
        </xdr:to>
        <xdr:sp macro="" textlink="">
          <xdr:nvSpPr>
            <xdr:cNvPr id="4302" name="Check Box 206" hidden="1">
              <a:extLst>
                <a:ext uri="{63B3BB69-23CF-44E3-9099-C40C66FF867C}">
                  <a14:compatExt spid="_x0000_s4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60</xdr:row>
          <xdr:rowOff>190500</xdr:rowOff>
        </xdr:from>
        <xdr:to>
          <xdr:col>6</xdr:col>
          <xdr:colOff>371475</xdr:colOff>
          <xdr:row>61</xdr:row>
          <xdr:rowOff>190500</xdr:rowOff>
        </xdr:to>
        <xdr:sp macro="" textlink="">
          <xdr:nvSpPr>
            <xdr:cNvPr id="4303" name="Check Box 207" hidden="1">
              <a:extLst>
                <a:ext uri="{63B3BB69-23CF-44E3-9099-C40C66FF867C}">
                  <a14:compatExt spid="_x0000_s4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60</xdr:row>
          <xdr:rowOff>190500</xdr:rowOff>
        </xdr:from>
        <xdr:to>
          <xdr:col>7</xdr:col>
          <xdr:colOff>371475</xdr:colOff>
          <xdr:row>61</xdr:row>
          <xdr:rowOff>190500</xdr:rowOff>
        </xdr:to>
        <xdr:sp macro="" textlink="">
          <xdr:nvSpPr>
            <xdr:cNvPr id="4304" name="Check Box 208" hidden="1">
              <a:extLst>
                <a:ext uri="{63B3BB69-23CF-44E3-9099-C40C66FF867C}">
                  <a14:compatExt spid="_x0000_s4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61</xdr:row>
          <xdr:rowOff>190500</xdr:rowOff>
        </xdr:from>
        <xdr:to>
          <xdr:col>6</xdr:col>
          <xdr:colOff>371475</xdr:colOff>
          <xdr:row>62</xdr:row>
          <xdr:rowOff>190500</xdr:rowOff>
        </xdr:to>
        <xdr:sp macro="" textlink="">
          <xdr:nvSpPr>
            <xdr:cNvPr id="4305" name="Check Box 209" hidden="1">
              <a:extLst>
                <a:ext uri="{63B3BB69-23CF-44E3-9099-C40C66FF867C}">
                  <a14:compatExt spid="_x0000_s4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61</xdr:row>
          <xdr:rowOff>190500</xdr:rowOff>
        </xdr:from>
        <xdr:to>
          <xdr:col>7</xdr:col>
          <xdr:colOff>371475</xdr:colOff>
          <xdr:row>62</xdr:row>
          <xdr:rowOff>190500</xdr:rowOff>
        </xdr:to>
        <xdr:sp macro="" textlink="">
          <xdr:nvSpPr>
            <xdr:cNvPr id="4306" name="Check Box 210" hidden="1">
              <a:extLst>
                <a:ext uri="{63B3BB69-23CF-44E3-9099-C40C66FF867C}">
                  <a14:compatExt spid="_x0000_s4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62</xdr:row>
          <xdr:rowOff>190500</xdr:rowOff>
        </xdr:from>
        <xdr:to>
          <xdr:col>6</xdr:col>
          <xdr:colOff>371475</xdr:colOff>
          <xdr:row>63</xdr:row>
          <xdr:rowOff>190500</xdr:rowOff>
        </xdr:to>
        <xdr:sp macro="" textlink="">
          <xdr:nvSpPr>
            <xdr:cNvPr id="4307" name="Check Box 211" hidden="1">
              <a:extLst>
                <a:ext uri="{63B3BB69-23CF-44E3-9099-C40C66FF867C}">
                  <a14:compatExt spid="_x0000_s4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62</xdr:row>
          <xdr:rowOff>190500</xdr:rowOff>
        </xdr:from>
        <xdr:to>
          <xdr:col>7</xdr:col>
          <xdr:colOff>371475</xdr:colOff>
          <xdr:row>63</xdr:row>
          <xdr:rowOff>190500</xdr:rowOff>
        </xdr:to>
        <xdr:sp macro="" textlink="">
          <xdr:nvSpPr>
            <xdr:cNvPr id="4308" name="Check Box 212" hidden="1">
              <a:extLst>
                <a:ext uri="{63B3BB69-23CF-44E3-9099-C40C66FF867C}">
                  <a14:compatExt spid="_x0000_s4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63</xdr:row>
          <xdr:rowOff>190500</xdr:rowOff>
        </xdr:from>
        <xdr:to>
          <xdr:col>6</xdr:col>
          <xdr:colOff>371475</xdr:colOff>
          <xdr:row>64</xdr:row>
          <xdr:rowOff>190500</xdr:rowOff>
        </xdr:to>
        <xdr:sp macro="" textlink="">
          <xdr:nvSpPr>
            <xdr:cNvPr id="4309" name="Check Box 213" hidden="1">
              <a:extLst>
                <a:ext uri="{63B3BB69-23CF-44E3-9099-C40C66FF867C}">
                  <a14:compatExt spid="_x0000_s4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63</xdr:row>
          <xdr:rowOff>190500</xdr:rowOff>
        </xdr:from>
        <xdr:to>
          <xdr:col>7</xdr:col>
          <xdr:colOff>371475</xdr:colOff>
          <xdr:row>64</xdr:row>
          <xdr:rowOff>190500</xdr:rowOff>
        </xdr:to>
        <xdr:sp macro="" textlink="">
          <xdr:nvSpPr>
            <xdr:cNvPr id="4310" name="Check Box 214" hidden="1">
              <a:extLst>
                <a:ext uri="{63B3BB69-23CF-44E3-9099-C40C66FF867C}">
                  <a14:compatExt spid="_x0000_s4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64</xdr:row>
          <xdr:rowOff>190500</xdr:rowOff>
        </xdr:from>
        <xdr:to>
          <xdr:col>6</xdr:col>
          <xdr:colOff>371475</xdr:colOff>
          <xdr:row>65</xdr:row>
          <xdr:rowOff>190500</xdr:rowOff>
        </xdr:to>
        <xdr:sp macro="" textlink="">
          <xdr:nvSpPr>
            <xdr:cNvPr id="4311" name="Check Box 215" hidden="1">
              <a:extLst>
                <a:ext uri="{63B3BB69-23CF-44E3-9099-C40C66FF867C}">
                  <a14:compatExt spid="_x0000_s4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64</xdr:row>
          <xdr:rowOff>190500</xdr:rowOff>
        </xdr:from>
        <xdr:to>
          <xdr:col>7</xdr:col>
          <xdr:colOff>371475</xdr:colOff>
          <xdr:row>65</xdr:row>
          <xdr:rowOff>190500</xdr:rowOff>
        </xdr:to>
        <xdr:sp macro="" textlink="">
          <xdr:nvSpPr>
            <xdr:cNvPr id="4312" name="Check Box 216" hidden="1">
              <a:extLst>
                <a:ext uri="{63B3BB69-23CF-44E3-9099-C40C66FF867C}">
                  <a14:compatExt spid="_x0000_s4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65</xdr:row>
          <xdr:rowOff>190500</xdr:rowOff>
        </xdr:from>
        <xdr:to>
          <xdr:col>6</xdr:col>
          <xdr:colOff>371475</xdr:colOff>
          <xdr:row>66</xdr:row>
          <xdr:rowOff>190500</xdr:rowOff>
        </xdr:to>
        <xdr:sp macro="" textlink="">
          <xdr:nvSpPr>
            <xdr:cNvPr id="4313" name="Check Box 217" hidden="1">
              <a:extLst>
                <a:ext uri="{63B3BB69-23CF-44E3-9099-C40C66FF867C}">
                  <a14:compatExt spid="_x0000_s4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65</xdr:row>
          <xdr:rowOff>190500</xdr:rowOff>
        </xdr:from>
        <xdr:to>
          <xdr:col>7</xdr:col>
          <xdr:colOff>371475</xdr:colOff>
          <xdr:row>66</xdr:row>
          <xdr:rowOff>190500</xdr:rowOff>
        </xdr:to>
        <xdr:sp macro="" textlink="">
          <xdr:nvSpPr>
            <xdr:cNvPr id="4314" name="Check Box 218" hidden="1">
              <a:extLst>
                <a:ext uri="{63B3BB69-23CF-44E3-9099-C40C66FF867C}">
                  <a14:compatExt spid="_x0000_s4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66</xdr:row>
          <xdr:rowOff>190500</xdr:rowOff>
        </xdr:from>
        <xdr:to>
          <xdr:col>6</xdr:col>
          <xdr:colOff>371475</xdr:colOff>
          <xdr:row>67</xdr:row>
          <xdr:rowOff>190500</xdr:rowOff>
        </xdr:to>
        <xdr:sp macro="" textlink="">
          <xdr:nvSpPr>
            <xdr:cNvPr id="4315" name="Check Box 219" hidden="1">
              <a:extLst>
                <a:ext uri="{63B3BB69-23CF-44E3-9099-C40C66FF867C}">
                  <a14:compatExt spid="_x0000_s4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66</xdr:row>
          <xdr:rowOff>190500</xdr:rowOff>
        </xdr:from>
        <xdr:to>
          <xdr:col>7</xdr:col>
          <xdr:colOff>371475</xdr:colOff>
          <xdr:row>67</xdr:row>
          <xdr:rowOff>190500</xdr:rowOff>
        </xdr:to>
        <xdr:sp macro="" textlink="">
          <xdr:nvSpPr>
            <xdr:cNvPr id="4316" name="Check Box 220" hidden="1">
              <a:extLst>
                <a:ext uri="{63B3BB69-23CF-44E3-9099-C40C66FF867C}">
                  <a14:compatExt spid="_x0000_s4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70</xdr:row>
          <xdr:rowOff>0</xdr:rowOff>
        </xdr:from>
        <xdr:to>
          <xdr:col>4</xdr:col>
          <xdr:colOff>371475</xdr:colOff>
          <xdr:row>71</xdr:row>
          <xdr:rowOff>0</xdr:rowOff>
        </xdr:to>
        <xdr:sp macro="" textlink="">
          <xdr:nvSpPr>
            <xdr:cNvPr id="4317" name="Check Box 221" hidden="1">
              <a:extLst>
                <a:ext uri="{63B3BB69-23CF-44E3-9099-C40C66FF867C}">
                  <a14:compatExt spid="_x0000_s43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70</xdr:row>
          <xdr:rowOff>0</xdr:rowOff>
        </xdr:from>
        <xdr:to>
          <xdr:col>7</xdr:col>
          <xdr:colOff>371475</xdr:colOff>
          <xdr:row>71</xdr:row>
          <xdr:rowOff>0</xdr:rowOff>
        </xdr:to>
        <xdr:sp macro="" textlink="">
          <xdr:nvSpPr>
            <xdr:cNvPr id="4318" name="Check Box 222" hidden="1">
              <a:extLst>
                <a:ext uri="{63B3BB69-23CF-44E3-9099-C40C66FF867C}">
                  <a14:compatExt spid="_x0000_s4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14</xdr:row>
          <xdr:rowOff>190500</xdr:rowOff>
        </xdr:from>
        <xdr:to>
          <xdr:col>14</xdr:col>
          <xdr:colOff>371475</xdr:colOff>
          <xdr:row>16</xdr:row>
          <xdr:rowOff>0</xdr:rowOff>
        </xdr:to>
        <xdr:sp macro="" textlink="">
          <xdr:nvSpPr>
            <xdr:cNvPr id="4319" name="Check Box 223" hidden="1">
              <a:extLst>
                <a:ext uri="{63B3BB69-23CF-44E3-9099-C40C66FF867C}">
                  <a14:compatExt spid="_x0000_s4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14</xdr:row>
          <xdr:rowOff>190500</xdr:rowOff>
        </xdr:from>
        <xdr:to>
          <xdr:col>17</xdr:col>
          <xdr:colOff>371475</xdr:colOff>
          <xdr:row>16</xdr:row>
          <xdr:rowOff>0</xdr:rowOff>
        </xdr:to>
        <xdr:sp macro="" textlink="">
          <xdr:nvSpPr>
            <xdr:cNvPr id="4320" name="Check Box 224" hidden="1">
              <a:extLst>
                <a:ext uri="{63B3BB69-23CF-44E3-9099-C40C66FF867C}">
                  <a14:compatExt spid="_x0000_s4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18</xdr:row>
          <xdr:rowOff>190500</xdr:rowOff>
        </xdr:from>
        <xdr:to>
          <xdr:col>21</xdr:col>
          <xdr:colOff>371475</xdr:colOff>
          <xdr:row>19</xdr:row>
          <xdr:rowOff>200025</xdr:rowOff>
        </xdr:to>
        <xdr:sp macro="" textlink="">
          <xdr:nvSpPr>
            <xdr:cNvPr id="4321" name="Check Box 225" hidden="1">
              <a:extLst>
                <a:ext uri="{63B3BB69-23CF-44E3-9099-C40C66FF867C}">
                  <a14:compatExt spid="_x0000_s4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18</xdr:row>
          <xdr:rowOff>190500</xdr:rowOff>
        </xdr:from>
        <xdr:to>
          <xdr:col>22</xdr:col>
          <xdr:colOff>371475</xdr:colOff>
          <xdr:row>19</xdr:row>
          <xdr:rowOff>200025</xdr:rowOff>
        </xdr:to>
        <xdr:sp macro="" textlink="">
          <xdr:nvSpPr>
            <xdr:cNvPr id="4322" name="Check Box 226" hidden="1">
              <a:extLst>
                <a:ext uri="{63B3BB69-23CF-44E3-9099-C40C66FF867C}">
                  <a14:compatExt spid="_x0000_s43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21</xdr:row>
          <xdr:rowOff>0</xdr:rowOff>
        </xdr:from>
        <xdr:to>
          <xdr:col>21</xdr:col>
          <xdr:colOff>371475</xdr:colOff>
          <xdr:row>23</xdr:row>
          <xdr:rowOff>38100</xdr:rowOff>
        </xdr:to>
        <xdr:sp macro="" textlink="">
          <xdr:nvSpPr>
            <xdr:cNvPr id="4323" name="Check Box 227" hidden="1">
              <a:extLst>
                <a:ext uri="{63B3BB69-23CF-44E3-9099-C40C66FF867C}">
                  <a14:compatExt spid="_x0000_s43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21</xdr:row>
          <xdr:rowOff>0</xdr:rowOff>
        </xdr:from>
        <xdr:to>
          <xdr:col>22</xdr:col>
          <xdr:colOff>371475</xdr:colOff>
          <xdr:row>23</xdr:row>
          <xdr:rowOff>38100</xdr:rowOff>
        </xdr:to>
        <xdr:sp macro="" textlink="">
          <xdr:nvSpPr>
            <xdr:cNvPr id="4324" name="Check Box 228" hidden="1">
              <a:extLst>
                <a:ext uri="{63B3BB69-23CF-44E3-9099-C40C66FF867C}">
                  <a14:compatExt spid="_x0000_s43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23</xdr:row>
          <xdr:rowOff>0</xdr:rowOff>
        </xdr:from>
        <xdr:to>
          <xdr:col>21</xdr:col>
          <xdr:colOff>371475</xdr:colOff>
          <xdr:row>24</xdr:row>
          <xdr:rowOff>171450</xdr:rowOff>
        </xdr:to>
        <xdr:sp macro="" textlink="">
          <xdr:nvSpPr>
            <xdr:cNvPr id="4325" name="Check Box 229" hidden="1">
              <a:extLst>
                <a:ext uri="{63B3BB69-23CF-44E3-9099-C40C66FF867C}">
                  <a14:compatExt spid="_x0000_s43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23</xdr:row>
          <xdr:rowOff>0</xdr:rowOff>
        </xdr:from>
        <xdr:to>
          <xdr:col>22</xdr:col>
          <xdr:colOff>371475</xdr:colOff>
          <xdr:row>24</xdr:row>
          <xdr:rowOff>171450</xdr:rowOff>
        </xdr:to>
        <xdr:sp macro="" textlink="">
          <xdr:nvSpPr>
            <xdr:cNvPr id="4326" name="Check Box 230" hidden="1">
              <a:extLst>
                <a:ext uri="{63B3BB69-23CF-44E3-9099-C40C66FF867C}">
                  <a14:compatExt spid="_x0000_s43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25</xdr:row>
          <xdr:rowOff>0</xdr:rowOff>
        </xdr:from>
        <xdr:to>
          <xdr:col>21</xdr:col>
          <xdr:colOff>371475</xdr:colOff>
          <xdr:row>26</xdr:row>
          <xdr:rowOff>180975</xdr:rowOff>
        </xdr:to>
        <xdr:sp macro="" textlink="">
          <xdr:nvSpPr>
            <xdr:cNvPr id="4327" name="Check Box 231" hidden="1">
              <a:extLst>
                <a:ext uri="{63B3BB69-23CF-44E3-9099-C40C66FF867C}">
                  <a14:compatExt spid="_x0000_s43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25</xdr:row>
          <xdr:rowOff>0</xdr:rowOff>
        </xdr:from>
        <xdr:to>
          <xdr:col>22</xdr:col>
          <xdr:colOff>371475</xdr:colOff>
          <xdr:row>26</xdr:row>
          <xdr:rowOff>180975</xdr:rowOff>
        </xdr:to>
        <xdr:sp macro="" textlink="">
          <xdr:nvSpPr>
            <xdr:cNvPr id="4328" name="Check Box 232" hidden="1">
              <a:extLst>
                <a:ext uri="{63B3BB69-23CF-44E3-9099-C40C66FF867C}">
                  <a14:compatExt spid="_x0000_s43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27</xdr:row>
          <xdr:rowOff>0</xdr:rowOff>
        </xdr:from>
        <xdr:to>
          <xdr:col>21</xdr:col>
          <xdr:colOff>371475</xdr:colOff>
          <xdr:row>28</xdr:row>
          <xdr:rowOff>57150</xdr:rowOff>
        </xdr:to>
        <xdr:sp macro="" textlink="">
          <xdr:nvSpPr>
            <xdr:cNvPr id="4329" name="Check Box 233" hidden="1">
              <a:extLst>
                <a:ext uri="{63B3BB69-23CF-44E3-9099-C40C66FF867C}">
                  <a14:compatExt spid="_x0000_s4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27</xdr:row>
          <xdr:rowOff>0</xdr:rowOff>
        </xdr:from>
        <xdr:to>
          <xdr:col>22</xdr:col>
          <xdr:colOff>371475</xdr:colOff>
          <xdr:row>28</xdr:row>
          <xdr:rowOff>57150</xdr:rowOff>
        </xdr:to>
        <xdr:sp macro="" textlink="">
          <xdr:nvSpPr>
            <xdr:cNvPr id="4330" name="Check Box 234" hidden="1">
              <a:extLst>
                <a:ext uri="{63B3BB69-23CF-44E3-9099-C40C66FF867C}">
                  <a14:compatExt spid="_x0000_s43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27</xdr:row>
          <xdr:rowOff>190500</xdr:rowOff>
        </xdr:from>
        <xdr:to>
          <xdr:col>21</xdr:col>
          <xdr:colOff>371475</xdr:colOff>
          <xdr:row>28</xdr:row>
          <xdr:rowOff>190500</xdr:rowOff>
        </xdr:to>
        <xdr:sp macro="" textlink="">
          <xdr:nvSpPr>
            <xdr:cNvPr id="4331" name="Check Box 235" hidden="1">
              <a:extLst>
                <a:ext uri="{63B3BB69-23CF-44E3-9099-C40C66FF867C}">
                  <a14:compatExt spid="_x0000_s43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27</xdr:row>
          <xdr:rowOff>190500</xdr:rowOff>
        </xdr:from>
        <xdr:to>
          <xdr:col>22</xdr:col>
          <xdr:colOff>371475</xdr:colOff>
          <xdr:row>28</xdr:row>
          <xdr:rowOff>190500</xdr:rowOff>
        </xdr:to>
        <xdr:sp macro="" textlink="">
          <xdr:nvSpPr>
            <xdr:cNvPr id="4332" name="Check Box 236" hidden="1">
              <a:extLst>
                <a:ext uri="{63B3BB69-23CF-44E3-9099-C40C66FF867C}">
                  <a14:compatExt spid="_x0000_s43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32</xdr:row>
          <xdr:rowOff>190500</xdr:rowOff>
        </xdr:from>
        <xdr:to>
          <xdr:col>20</xdr:col>
          <xdr:colOff>371475</xdr:colOff>
          <xdr:row>33</xdr:row>
          <xdr:rowOff>190500</xdr:rowOff>
        </xdr:to>
        <xdr:sp macro="" textlink="">
          <xdr:nvSpPr>
            <xdr:cNvPr id="4333" name="Check Box 237" hidden="1">
              <a:extLst>
                <a:ext uri="{63B3BB69-23CF-44E3-9099-C40C66FF867C}">
                  <a14:compatExt spid="_x0000_s43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32</xdr:row>
          <xdr:rowOff>190500</xdr:rowOff>
        </xdr:from>
        <xdr:to>
          <xdr:col>21</xdr:col>
          <xdr:colOff>371475</xdr:colOff>
          <xdr:row>33</xdr:row>
          <xdr:rowOff>190500</xdr:rowOff>
        </xdr:to>
        <xdr:sp macro="" textlink="">
          <xdr:nvSpPr>
            <xdr:cNvPr id="4334" name="Check Box 238" hidden="1">
              <a:extLst>
                <a:ext uri="{63B3BB69-23CF-44E3-9099-C40C66FF867C}">
                  <a14:compatExt spid="_x0000_s43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33</xdr:row>
          <xdr:rowOff>190500</xdr:rowOff>
        </xdr:from>
        <xdr:to>
          <xdr:col>20</xdr:col>
          <xdr:colOff>371475</xdr:colOff>
          <xdr:row>34</xdr:row>
          <xdr:rowOff>190500</xdr:rowOff>
        </xdr:to>
        <xdr:sp macro="" textlink="">
          <xdr:nvSpPr>
            <xdr:cNvPr id="4335" name="Check Box 239" hidden="1">
              <a:extLst>
                <a:ext uri="{63B3BB69-23CF-44E3-9099-C40C66FF867C}">
                  <a14:compatExt spid="_x0000_s43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33</xdr:row>
          <xdr:rowOff>190500</xdr:rowOff>
        </xdr:from>
        <xdr:to>
          <xdr:col>21</xdr:col>
          <xdr:colOff>371475</xdr:colOff>
          <xdr:row>34</xdr:row>
          <xdr:rowOff>190500</xdr:rowOff>
        </xdr:to>
        <xdr:sp macro="" textlink="">
          <xdr:nvSpPr>
            <xdr:cNvPr id="4336" name="Check Box 240" hidden="1">
              <a:extLst>
                <a:ext uri="{63B3BB69-23CF-44E3-9099-C40C66FF867C}">
                  <a14:compatExt spid="_x0000_s4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34</xdr:row>
          <xdr:rowOff>190500</xdr:rowOff>
        </xdr:from>
        <xdr:to>
          <xdr:col>20</xdr:col>
          <xdr:colOff>371475</xdr:colOff>
          <xdr:row>35</xdr:row>
          <xdr:rowOff>190500</xdr:rowOff>
        </xdr:to>
        <xdr:sp macro="" textlink="">
          <xdr:nvSpPr>
            <xdr:cNvPr id="4337" name="Check Box 241" hidden="1">
              <a:extLst>
                <a:ext uri="{63B3BB69-23CF-44E3-9099-C40C66FF867C}">
                  <a14:compatExt spid="_x0000_s4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34</xdr:row>
          <xdr:rowOff>190500</xdr:rowOff>
        </xdr:from>
        <xdr:to>
          <xdr:col>21</xdr:col>
          <xdr:colOff>371475</xdr:colOff>
          <xdr:row>35</xdr:row>
          <xdr:rowOff>190500</xdr:rowOff>
        </xdr:to>
        <xdr:sp macro="" textlink="">
          <xdr:nvSpPr>
            <xdr:cNvPr id="4338" name="Check Box 242" hidden="1">
              <a:extLst>
                <a:ext uri="{63B3BB69-23CF-44E3-9099-C40C66FF867C}">
                  <a14:compatExt spid="_x0000_s4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35</xdr:row>
          <xdr:rowOff>190500</xdr:rowOff>
        </xdr:from>
        <xdr:to>
          <xdr:col>20</xdr:col>
          <xdr:colOff>371475</xdr:colOff>
          <xdr:row>36</xdr:row>
          <xdr:rowOff>190500</xdr:rowOff>
        </xdr:to>
        <xdr:sp macro="" textlink="">
          <xdr:nvSpPr>
            <xdr:cNvPr id="4339" name="Check Box 243" hidden="1">
              <a:extLst>
                <a:ext uri="{63B3BB69-23CF-44E3-9099-C40C66FF867C}">
                  <a14:compatExt spid="_x0000_s4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35</xdr:row>
          <xdr:rowOff>190500</xdr:rowOff>
        </xdr:from>
        <xdr:to>
          <xdr:col>21</xdr:col>
          <xdr:colOff>371475</xdr:colOff>
          <xdr:row>36</xdr:row>
          <xdr:rowOff>190500</xdr:rowOff>
        </xdr:to>
        <xdr:sp macro="" textlink="">
          <xdr:nvSpPr>
            <xdr:cNvPr id="4340" name="Check Box 244" hidden="1">
              <a:extLst>
                <a:ext uri="{63B3BB69-23CF-44E3-9099-C40C66FF867C}">
                  <a14:compatExt spid="_x0000_s4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36</xdr:row>
          <xdr:rowOff>190500</xdr:rowOff>
        </xdr:from>
        <xdr:to>
          <xdr:col>20</xdr:col>
          <xdr:colOff>371475</xdr:colOff>
          <xdr:row>37</xdr:row>
          <xdr:rowOff>190500</xdr:rowOff>
        </xdr:to>
        <xdr:sp macro="" textlink="">
          <xdr:nvSpPr>
            <xdr:cNvPr id="4341" name="Check Box 245" hidden="1">
              <a:extLst>
                <a:ext uri="{63B3BB69-23CF-44E3-9099-C40C66FF867C}">
                  <a14:compatExt spid="_x0000_s4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36</xdr:row>
          <xdr:rowOff>190500</xdr:rowOff>
        </xdr:from>
        <xdr:to>
          <xdr:col>21</xdr:col>
          <xdr:colOff>371475</xdr:colOff>
          <xdr:row>37</xdr:row>
          <xdr:rowOff>190500</xdr:rowOff>
        </xdr:to>
        <xdr:sp macro="" textlink="">
          <xdr:nvSpPr>
            <xdr:cNvPr id="4342" name="Check Box 246" hidden="1">
              <a:extLst>
                <a:ext uri="{63B3BB69-23CF-44E3-9099-C40C66FF867C}">
                  <a14:compatExt spid="_x0000_s4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37</xdr:row>
          <xdr:rowOff>190500</xdr:rowOff>
        </xdr:from>
        <xdr:to>
          <xdr:col>20</xdr:col>
          <xdr:colOff>371475</xdr:colOff>
          <xdr:row>38</xdr:row>
          <xdr:rowOff>190500</xdr:rowOff>
        </xdr:to>
        <xdr:sp macro="" textlink="">
          <xdr:nvSpPr>
            <xdr:cNvPr id="4343" name="Check Box 247" hidden="1">
              <a:extLst>
                <a:ext uri="{63B3BB69-23CF-44E3-9099-C40C66FF867C}">
                  <a14:compatExt spid="_x0000_s4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37</xdr:row>
          <xdr:rowOff>190500</xdr:rowOff>
        </xdr:from>
        <xdr:to>
          <xdr:col>21</xdr:col>
          <xdr:colOff>371475</xdr:colOff>
          <xdr:row>38</xdr:row>
          <xdr:rowOff>190500</xdr:rowOff>
        </xdr:to>
        <xdr:sp macro="" textlink="">
          <xdr:nvSpPr>
            <xdr:cNvPr id="4344" name="Check Box 248" hidden="1">
              <a:extLst>
                <a:ext uri="{63B3BB69-23CF-44E3-9099-C40C66FF867C}">
                  <a14:compatExt spid="_x0000_s4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38</xdr:row>
          <xdr:rowOff>190500</xdr:rowOff>
        </xdr:from>
        <xdr:to>
          <xdr:col>20</xdr:col>
          <xdr:colOff>371475</xdr:colOff>
          <xdr:row>39</xdr:row>
          <xdr:rowOff>190500</xdr:rowOff>
        </xdr:to>
        <xdr:sp macro="" textlink="">
          <xdr:nvSpPr>
            <xdr:cNvPr id="4345" name="Check Box 249" hidden="1">
              <a:extLst>
                <a:ext uri="{63B3BB69-23CF-44E3-9099-C40C66FF867C}">
                  <a14:compatExt spid="_x0000_s4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38</xdr:row>
          <xdr:rowOff>190500</xdr:rowOff>
        </xdr:from>
        <xdr:to>
          <xdr:col>21</xdr:col>
          <xdr:colOff>371475</xdr:colOff>
          <xdr:row>39</xdr:row>
          <xdr:rowOff>190500</xdr:rowOff>
        </xdr:to>
        <xdr:sp macro="" textlink="">
          <xdr:nvSpPr>
            <xdr:cNvPr id="4346" name="Check Box 250" hidden="1">
              <a:extLst>
                <a:ext uri="{63B3BB69-23CF-44E3-9099-C40C66FF867C}">
                  <a14:compatExt spid="_x0000_s4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39</xdr:row>
          <xdr:rowOff>190500</xdr:rowOff>
        </xdr:from>
        <xdr:to>
          <xdr:col>20</xdr:col>
          <xdr:colOff>371475</xdr:colOff>
          <xdr:row>40</xdr:row>
          <xdr:rowOff>190500</xdr:rowOff>
        </xdr:to>
        <xdr:sp macro="" textlink="">
          <xdr:nvSpPr>
            <xdr:cNvPr id="4347" name="Check Box 251" hidden="1">
              <a:extLst>
                <a:ext uri="{63B3BB69-23CF-44E3-9099-C40C66FF867C}">
                  <a14:compatExt spid="_x0000_s4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39</xdr:row>
          <xdr:rowOff>190500</xdr:rowOff>
        </xdr:from>
        <xdr:to>
          <xdr:col>21</xdr:col>
          <xdr:colOff>371475</xdr:colOff>
          <xdr:row>40</xdr:row>
          <xdr:rowOff>190500</xdr:rowOff>
        </xdr:to>
        <xdr:sp macro="" textlink="">
          <xdr:nvSpPr>
            <xdr:cNvPr id="4348" name="Check Box 252" hidden="1">
              <a:extLst>
                <a:ext uri="{63B3BB69-23CF-44E3-9099-C40C66FF867C}">
                  <a14:compatExt spid="_x0000_s4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43</xdr:row>
          <xdr:rowOff>190500</xdr:rowOff>
        </xdr:from>
        <xdr:to>
          <xdr:col>20</xdr:col>
          <xdr:colOff>371475</xdr:colOff>
          <xdr:row>44</xdr:row>
          <xdr:rowOff>190500</xdr:rowOff>
        </xdr:to>
        <xdr:sp macro="" textlink="">
          <xdr:nvSpPr>
            <xdr:cNvPr id="4349" name="Check Box 253" hidden="1">
              <a:extLst>
                <a:ext uri="{63B3BB69-23CF-44E3-9099-C40C66FF867C}">
                  <a14:compatExt spid="_x0000_s4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43</xdr:row>
          <xdr:rowOff>190500</xdr:rowOff>
        </xdr:from>
        <xdr:to>
          <xdr:col>21</xdr:col>
          <xdr:colOff>371475</xdr:colOff>
          <xdr:row>44</xdr:row>
          <xdr:rowOff>190500</xdr:rowOff>
        </xdr:to>
        <xdr:sp macro="" textlink="">
          <xdr:nvSpPr>
            <xdr:cNvPr id="4350" name="Check Box 254" hidden="1">
              <a:extLst>
                <a:ext uri="{63B3BB69-23CF-44E3-9099-C40C66FF867C}">
                  <a14:compatExt spid="_x0000_s4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44</xdr:row>
          <xdr:rowOff>190500</xdr:rowOff>
        </xdr:from>
        <xdr:to>
          <xdr:col>20</xdr:col>
          <xdr:colOff>371475</xdr:colOff>
          <xdr:row>45</xdr:row>
          <xdr:rowOff>190500</xdr:rowOff>
        </xdr:to>
        <xdr:sp macro="" textlink="">
          <xdr:nvSpPr>
            <xdr:cNvPr id="4351" name="Check Box 255" hidden="1">
              <a:extLst>
                <a:ext uri="{63B3BB69-23CF-44E3-9099-C40C66FF867C}">
                  <a14:compatExt spid="_x0000_s43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44</xdr:row>
          <xdr:rowOff>190500</xdr:rowOff>
        </xdr:from>
        <xdr:to>
          <xdr:col>21</xdr:col>
          <xdr:colOff>371475</xdr:colOff>
          <xdr:row>45</xdr:row>
          <xdr:rowOff>190500</xdr:rowOff>
        </xdr:to>
        <xdr:sp macro="" textlink="">
          <xdr:nvSpPr>
            <xdr:cNvPr id="4352" name="Check Box 256" hidden="1">
              <a:extLst>
                <a:ext uri="{63B3BB69-23CF-44E3-9099-C40C66FF867C}">
                  <a14:compatExt spid="_x0000_s43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45</xdr:row>
          <xdr:rowOff>190500</xdr:rowOff>
        </xdr:from>
        <xdr:to>
          <xdr:col>20</xdr:col>
          <xdr:colOff>371475</xdr:colOff>
          <xdr:row>46</xdr:row>
          <xdr:rowOff>190500</xdr:rowOff>
        </xdr:to>
        <xdr:sp macro="" textlink="">
          <xdr:nvSpPr>
            <xdr:cNvPr id="4353" name="Check Box 257" hidden="1">
              <a:extLst>
                <a:ext uri="{63B3BB69-23CF-44E3-9099-C40C66FF867C}">
                  <a14:compatExt spid="_x0000_s43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45</xdr:row>
          <xdr:rowOff>190500</xdr:rowOff>
        </xdr:from>
        <xdr:to>
          <xdr:col>21</xdr:col>
          <xdr:colOff>371475</xdr:colOff>
          <xdr:row>46</xdr:row>
          <xdr:rowOff>190500</xdr:rowOff>
        </xdr:to>
        <xdr:sp macro="" textlink="">
          <xdr:nvSpPr>
            <xdr:cNvPr id="4354" name="Check Box 258" hidden="1">
              <a:extLst>
                <a:ext uri="{63B3BB69-23CF-44E3-9099-C40C66FF867C}">
                  <a14:compatExt spid="_x0000_s43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46</xdr:row>
          <xdr:rowOff>190500</xdr:rowOff>
        </xdr:from>
        <xdr:to>
          <xdr:col>20</xdr:col>
          <xdr:colOff>371475</xdr:colOff>
          <xdr:row>47</xdr:row>
          <xdr:rowOff>190500</xdr:rowOff>
        </xdr:to>
        <xdr:sp macro="" textlink="">
          <xdr:nvSpPr>
            <xdr:cNvPr id="4355" name="Check Box 259" hidden="1">
              <a:extLst>
                <a:ext uri="{63B3BB69-23CF-44E3-9099-C40C66FF867C}">
                  <a14:compatExt spid="_x0000_s4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46</xdr:row>
          <xdr:rowOff>190500</xdr:rowOff>
        </xdr:from>
        <xdr:to>
          <xdr:col>21</xdr:col>
          <xdr:colOff>371475</xdr:colOff>
          <xdr:row>47</xdr:row>
          <xdr:rowOff>190500</xdr:rowOff>
        </xdr:to>
        <xdr:sp macro="" textlink="">
          <xdr:nvSpPr>
            <xdr:cNvPr id="4356" name="Check Box 260" hidden="1">
              <a:extLst>
                <a:ext uri="{63B3BB69-23CF-44E3-9099-C40C66FF867C}">
                  <a14:compatExt spid="_x0000_s4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47</xdr:row>
          <xdr:rowOff>190500</xdr:rowOff>
        </xdr:from>
        <xdr:to>
          <xdr:col>20</xdr:col>
          <xdr:colOff>371475</xdr:colOff>
          <xdr:row>48</xdr:row>
          <xdr:rowOff>190500</xdr:rowOff>
        </xdr:to>
        <xdr:sp macro="" textlink="">
          <xdr:nvSpPr>
            <xdr:cNvPr id="4357" name="Check Box 261" hidden="1">
              <a:extLst>
                <a:ext uri="{63B3BB69-23CF-44E3-9099-C40C66FF867C}">
                  <a14:compatExt spid="_x0000_s4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47</xdr:row>
          <xdr:rowOff>190500</xdr:rowOff>
        </xdr:from>
        <xdr:to>
          <xdr:col>21</xdr:col>
          <xdr:colOff>371475</xdr:colOff>
          <xdr:row>48</xdr:row>
          <xdr:rowOff>190500</xdr:rowOff>
        </xdr:to>
        <xdr:sp macro="" textlink="">
          <xdr:nvSpPr>
            <xdr:cNvPr id="4358" name="Check Box 262" hidden="1">
              <a:extLst>
                <a:ext uri="{63B3BB69-23CF-44E3-9099-C40C66FF867C}">
                  <a14:compatExt spid="_x0000_s4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48</xdr:row>
          <xdr:rowOff>190500</xdr:rowOff>
        </xdr:from>
        <xdr:to>
          <xdr:col>20</xdr:col>
          <xdr:colOff>371475</xdr:colOff>
          <xdr:row>49</xdr:row>
          <xdr:rowOff>190500</xdr:rowOff>
        </xdr:to>
        <xdr:sp macro="" textlink="">
          <xdr:nvSpPr>
            <xdr:cNvPr id="4359" name="Check Box 263" hidden="1">
              <a:extLst>
                <a:ext uri="{63B3BB69-23CF-44E3-9099-C40C66FF867C}">
                  <a14:compatExt spid="_x0000_s43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48</xdr:row>
          <xdr:rowOff>190500</xdr:rowOff>
        </xdr:from>
        <xdr:to>
          <xdr:col>21</xdr:col>
          <xdr:colOff>371475</xdr:colOff>
          <xdr:row>49</xdr:row>
          <xdr:rowOff>190500</xdr:rowOff>
        </xdr:to>
        <xdr:sp macro="" textlink="">
          <xdr:nvSpPr>
            <xdr:cNvPr id="4360" name="Check Box 264" hidden="1">
              <a:extLst>
                <a:ext uri="{63B3BB69-23CF-44E3-9099-C40C66FF867C}">
                  <a14:compatExt spid="_x0000_s4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49</xdr:row>
          <xdr:rowOff>190500</xdr:rowOff>
        </xdr:from>
        <xdr:to>
          <xdr:col>20</xdr:col>
          <xdr:colOff>371475</xdr:colOff>
          <xdr:row>50</xdr:row>
          <xdr:rowOff>190500</xdr:rowOff>
        </xdr:to>
        <xdr:sp macro="" textlink="">
          <xdr:nvSpPr>
            <xdr:cNvPr id="4361" name="Check Box 265" hidden="1">
              <a:extLst>
                <a:ext uri="{63B3BB69-23CF-44E3-9099-C40C66FF867C}">
                  <a14:compatExt spid="_x0000_s4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49</xdr:row>
          <xdr:rowOff>190500</xdr:rowOff>
        </xdr:from>
        <xdr:to>
          <xdr:col>21</xdr:col>
          <xdr:colOff>371475</xdr:colOff>
          <xdr:row>50</xdr:row>
          <xdr:rowOff>190500</xdr:rowOff>
        </xdr:to>
        <xdr:sp macro="" textlink="">
          <xdr:nvSpPr>
            <xdr:cNvPr id="4362" name="Check Box 266" hidden="1">
              <a:extLst>
                <a:ext uri="{63B3BB69-23CF-44E3-9099-C40C66FF867C}">
                  <a14:compatExt spid="_x0000_s4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50</xdr:row>
          <xdr:rowOff>190500</xdr:rowOff>
        </xdr:from>
        <xdr:to>
          <xdr:col>20</xdr:col>
          <xdr:colOff>371475</xdr:colOff>
          <xdr:row>51</xdr:row>
          <xdr:rowOff>190500</xdr:rowOff>
        </xdr:to>
        <xdr:sp macro="" textlink="">
          <xdr:nvSpPr>
            <xdr:cNvPr id="4363" name="Check Box 267" hidden="1">
              <a:extLst>
                <a:ext uri="{63B3BB69-23CF-44E3-9099-C40C66FF867C}">
                  <a14:compatExt spid="_x0000_s4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50</xdr:row>
          <xdr:rowOff>190500</xdr:rowOff>
        </xdr:from>
        <xdr:to>
          <xdr:col>21</xdr:col>
          <xdr:colOff>371475</xdr:colOff>
          <xdr:row>51</xdr:row>
          <xdr:rowOff>190500</xdr:rowOff>
        </xdr:to>
        <xdr:sp macro="" textlink="">
          <xdr:nvSpPr>
            <xdr:cNvPr id="4364" name="Check Box 268" hidden="1">
              <a:extLst>
                <a:ext uri="{63B3BB69-23CF-44E3-9099-C40C66FF867C}">
                  <a14:compatExt spid="_x0000_s4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51</xdr:row>
          <xdr:rowOff>190500</xdr:rowOff>
        </xdr:from>
        <xdr:to>
          <xdr:col>20</xdr:col>
          <xdr:colOff>371475</xdr:colOff>
          <xdr:row>52</xdr:row>
          <xdr:rowOff>190500</xdr:rowOff>
        </xdr:to>
        <xdr:sp macro="" textlink="">
          <xdr:nvSpPr>
            <xdr:cNvPr id="4365" name="Check Box 269" hidden="1">
              <a:extLst>
                <a:ext uri="{63B3BB69-23CF-44E3-9099-C40C66FF867C}">
                  <a14:compatExt spid="_x0000_s4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51</xdr:row>
          <xdr:rowOff>190500</xdr:rowOff>
        </xdr:from>
        <xdr:to>
          <xdr:col>21</xdr:col>
          <xdr:colOff>371475</xdr:colOff>
          <xdr:row>52</xdr:row>
          <xdr:rowOff>190500</xdr:rowOff>
        </xdr:to>
        <xdr:sp macro="" textlink="">
          <xdr:nvSpPr>
            <xdr:cNvPr id="4366" name="Check Box 270" hidden="1">
              <a:extLst>
                <a:ext uri="{63B3BB69-23CF-44E3-9099-C40C66FF867C}">
                  <a14:compatExt spid="_x0000_s43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52</xdr:row>
          <xdr:rowOff>190500</xdr:rowOff>
        </xdr:from>
        <xdr:to>
          <xdr:col>20</xdr:col>
          <xdr:colOff>371475</xdr:colOff>
          <xdr:row>53</xdr:row>
          <xdr:rowOff>190500</xdr:rowOff>
        </xdr:to>
        <xdr:sp macro="" textlink="">
          <xdr:nvSpPr>
            <xdr:cNvPr id="4367" name="Check Box 271" hidden="1">
              <a:extLst>
                <a:ext uri="{63B3BB69-23CF-44E3-9099-C40C66FF867C}">
                  <a14:compatExt spid="_x0000_s43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52</xdr:row>
          <xdr:rowOff>190500</xdr:rowOff>
        </xdr:from>
        <xdr:to>
          <xdr:col>21</xdr:col>
          <xdr:colOff>371475</xdr:colOff>
          <xdr:row>53</xdr:row>
          <xdr:rowOff>190500</xdr:rowOff>
        </xdr:to>
        <xdr:sp macro="" textlink="">
          <xdr:nvSpPr>
            <xdr:cNvPr id="4368" name="Check Box 272" hidden="1">
              <a:extLst>
                <a:ext uri="{63B3BB69-23CF-44E3-9099-C40C66FF867C}">
                  <a14:compatExt spid="_x0000_s43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53</xdr:row>
          <xdr:rowOff>190500</xdr:rowOff>
        </xdr:from>
        <xdr:to>
          <xdr:col>20</xdr:col>
          <xdr:colOff>371475</xdr:colOff>
          <xdr:row>54</xdr:row>
          <xdr:rowOff>190500</xdr:rowOff>
        </xdr:to>
        <xdr:sp macro="" textlink="">
          <xdr:nvSpPr>
            <xdr:cNvPr id="4369" name="Check Box 273" hidden="1">
              <a:extLst>
                <a:ext uri="{63B3BB69-23CF-44E3-9099-C40C66FF867C}">
                  <a14:compatExt spid="_x0000_s43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53</xdr:row>
          <xdr:rowOff>190500</xdr:rowOff>
        </xdr:from>
        <xdr:to>
          <xdr:col>21</xdr:col>
          <xdr:colOff>371475</xdr:colOff>
          <xdr:row>54</xdr:row>
          <xdr:rowOff>190500</xdr:rowOff>
        </xdr:to>
        <xdr:sp macro="" textlink="">
          <xdr:nvSpPr>
            <xdr:cNvPr id="4370" name="Check Box 274" hidden="1">
              <a:extLst>
                <a:ext uri="{63B3BB69-23CF-44E3-9099-C40C66FF867C}">
                  <a14:compatExt spid="_x0000_s4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57</xdr:row>
          <xdr:rowOff>190500</xdr:rowOff>
        </xdr:from>
        <xdr:to>
          <xdr:col>20</xdr:col>
          <xdr:colOff>371475</xdr:colOff>
          <xdr:row>58</xdr:row>
          <xdr:rowOff>190500</xdr:rowOff>
        </xdr:to>
        <xdr:sp macro="" textlink="">
          <xdr:nvSpPr>
            <xdr:cNvPr id="4371" name="Check Box 275" hidden="1">
              <a:extLst>
                <a:ext uri="{63B3BB69-23CF-44E3-9099-C40C66FF867C}">
                  <a14:compatExt spid="_x0000_s4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57</xdr:row>
          <xdr:rowOff>190500</xdr:rowOff>
        </xdr:from>
        <xdr:to>
          <xdr:col>21</xdr:col>
          <xdr:colOff>371475</xdr:colOff>
          <xdr:row>58</xdr:row>
          <xdr:rowOff>190500</xdr:rowOff>
        </xdr:to>
        <xdr:sp macro="" textlink="">
          <xdr:nvSpPr>
            <xdr:cNvPr id="4372" name="Check Box 276" hidden="1">
              <a:extLst>
                <a:ext uri="{63B3BB69-23CF-44E3-9099-C40C66FF867C}">
                  <a14:compatExt spid="_x0000_s4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58</xdr:row>
          <xdr:rowOff>190500</xdr:rowOff>
        </xdr:from>
        <xdr:to>
          <xdr:col>20</xdr:col>
          <xdr:colOff>371475</xdr:colOff>
          <xdr:row>59</xdr:row>
          <xdr:rowOff>190500</xdr:rowOff>
        </xdr:to>
        <xdr:sp macro="" textlink="">
          <xdr:nvSpPr>
            <xdr:cNvPr id="4373" name="Check Box 277" hidden="1">
              <a:extLst>
                <a:ext uri="{63B3BB69-23CF-44E3-9099-C40C66FF867C}">
                  <a14:compatExt spid="_x0000_s4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58</xdr:row>
          <xdr:rowOff>190500</xdr:rowOff>
        </xdr:from>
        <xdr:to>
          <xdr:col>21</xdr:col>
          <xdr:colOff>371475</xdr:colOff>
          <xdr:row>59</xdr:row>
          <xdr:rowOff>190500</xdr:rowOff>
        </xdr:to>
        <xdr:sp macro="" textlink="">
          <xdr:nvSpPr>
            <xdr:cNvPr id="4374" name="Check Box 278" hidden="1">
              <a:extLst>
                <a:ext uri="{63B3BB69-23CF-44E3-9099-C40C66FF867C}">
                  <a14:compatExt spid="_x0000_s43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59</xdr:row>
          <xdr:rowOff>190500</xdr:rowOff>
        </xdr:from>
        <xdr:to>
          <xdr:col>20</xdr:col>
          <xdr:colOff>371475</xdr:colOff>
          <xdr:row>60</xdr:row>
          <xdr:rowOff>190500</xdr:rowOff>
        </xdr:to>
        <xdr:sp macro="" textlink="">
          <xdr:nvSpPr>
            <xdr:cNvPr id="4375" name="Check Box 279" hidden="1">
              <a:extLst>
                <a:ext uri="{63B3BB69-23CF-44E3-9099-C40C66FF867C}">
                  <a14:compatExt spid="_x0000_s43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59</xdr:row>
          <xdr:rowOff>190500</xdr:rowOff>
        </xdr:from>
        <xdr:to>
          <xdr:col>21</xdr:col>
          <xdr:colOff>371475</xdr:colOff>
          <xdr:row>60</xdr:row>
          <xdr:rowOff>190500</xdr:rowOff>
        </xdr:to>
        <xdr:sp macro="" textlink="">
          <xdr:nvSpPr>
            <xdr:cNvPr id="4376" name="Check Box 280" hidden="1">
              <a:extLst>
                <a:ext uri="{63B3BB69-23CF-44E3-9099-C40C66FF867C}">
                  <a14:compatExt spid="_x0000_s43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60</xdr:row>
          <xdr:rowOff>190500</xdr:rowOff>
        </xdr:from>
        <xdr:to>
          <xdr:col>20</xdr:col>
          <xdr:colOff>371475</xdr:colOff>
          <xdr:row>61</xdr:row>
          <xdr:rowOff>190500</xdr:rowOff>
        </xdr:to>
        <xdr:sp macro="" textlink="">
          <xdr:nvSpPr>
            <xdr:cNvPr id="4377" name="Check Box 281" hidden="1">
              <a:extLst>
                <a:ext uri="{63B3BB69-23CF-44E3-9099-C40C66FF867C}">
                  <a14:compatExt spid="_x0000_s43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60</xdr:row>
          <xdr:rowOff>190500</xdr:rowOff>
        </xdr:from>
        <xdr:to>
          <xdr:col>21</xdr:col>
          <xdr:colOff>371475</xdr:colOff>
          <xdr:row>61</xdr:row>
          <xdr:rowOff>190500</xdr:rowOff>
        </xdr:to>
        <xdr:sp macro="" textlink="">
          <xdr:nvSpPr>
            <xdr:cNvPr id="4378" name="Check Box 282" hidden="1">
              <a:extLst>
                <a:ext uri="{63B3BB69-23CF-44E3-9099-C40C66FF867C}">
                  <a14:compatExt spid="_x0000_s43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61</xdr:row>
          <xdr:rowOff>190500</xdr:rowOff>
        </xdr:from>
        <xdr:to>
          <xdr:col>20</xdr:col>
          <xdr:colOff>371475</xdr:colOff>
          <xdr:row>62</xdr:row>
          <xdr:rowOff>190500</xdr:rowOff>
        </xdr:to>
        <xdr:sp macro="" textlink="">
          <xdr:nvSpPr>
            <xdr:cNvPr id="4379" name="Check Box 283" hidden="1">
              <a:extLst>
                <a:ext uri="{63B3BB69-23CF-44E3-9099-C40C66FF867C}">
                  <a14:compatExt spid="_x0000_s43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61</xdr:row>
          <xdr:rowOff>190500</xdr:rowOff>
        </xdr:from>
        <xdr:to>
          <xdr:col>21</xdr:col>
          <xdr:colOff>371475</xdr:colOff>
          <xdr:row>62</xdr:row>
          <xdr:rowOff>190500</xdr:rowOff>
        </xdr:to>
        <xdr:sp macro="" textlink="">
          <xdr:nvSpPr>
            <xdr:cNvPr id="4380" name="Check Box 284" hidden="1">
              <a:extLst>
                <a:ext uri="{63B3BB69-23CF-44E3-9099-C40C66FF867C}">
                  <a14:compatExt spid="_x0000_s43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62</xdr:row>
          <xdr:rowOff>190500</xdr:rowOff>
        </xdr:from>
        <xdr:to>
          <xdr:col>20</xdr:col>
          <xdr:colOff>371475</xdr:colOff>
          <xdr:row>63</xdr:row>
          <xdr:rowOff>190500</xdr:rowOff>
        </xdr:to>
        <xdr:sp macro="" textlink="">
          <xdr:nvSpPr>
            <xdr:cNvPr id="4381" name="Check Box 285" hidden="1">
              <a:extLst>
                <a:ext uri="{63B3BB69-23CF-44E3-9099-C40C66FF867C}">
                  <a14:compatExt spid="_x0000_s43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62</xdr:row>
          <xdr:rowOff>190500</xdr:rowOff>
        </xdr:from>
        <xdr:to>
          <xdr:col>21</xdr:col>
          <xdr:colOff>371475</xdr:colOff>
          <xdr:row>63</xdr:row>
          <xdr:rowOff>190500</xdr:rowOff>
        </xdr:to>
        <xdr:sp macro="" textlink="">
          <xdr:nvSpPr>
            <xdr:cNvPr id="4382" name="Check Box 286" hidden="1">
              <a:extLst>
                <a:ext uri="{63B3BB69-23CF-44E3-9099-C40C66FF867C}">
                  <a14:compatExt spid="_x0000_s43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63</xdr:row>
          <xdr:rowOff>190500</xdr:rowOff>
        </xdr:from>
        <xdr:to>
          <xdr:col>20</xdr:col>
          <xdr:colOff>371475</xdr:colOff>
          <xdr:row>64</xdr:row>
          <xdr:rowOff>190500</xdr:rowOff>
        </xdr:to>
        <xdr:sp macro="" textlink="">
          <xdr:nvSpPr>
            <xdr:cNvPr id="4383" name="Check Box 287" hidden="1">
              <a:extLst>
                <a:ext uri="{63B3BB69-23CF-44E3-9099-C40C66FF867C}">
                  <a14:compatExt spid="_x0000_s43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63</xdr:row>
          <xdr:rowOff>190500</xdr:rowOff>
        </xdr:from>
        <xdr:to>
          <xdr:col>21</xdr:col>
          <xdr:colOff>371475</xdr:colOff>
          <xdr:row>64</xdr:row>
          <xdr:rowOff>190500</xdr:rowOff>
        </xdr:to>
        <xdr:sp macro="" textlink="">
          <xdr:nvSpPr>
            <xdr:cNvPr id="4384" name="Check Box 288" hidden="1">
              <a:extLst>
                <a:ext uri="{63B3BB69-23CF-44E3-9099-C40C66FF867C}">
                  <a14:compatExt spid="_x0000_s43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64</xdr:row>
          <xdr:rowOff>190500</xdr:rowOff>
        </xdr:from>
        <xdr:to>
          <xdr:col>20</xdr:col>
          <xdr:colOff>371475</xdr:colOff>
          <xdr:row>65</xdr:row>
          <xdr:rowOff>190500</xdr:rowOff>
        </xdr:to>
        <xdr:sp macro="" textlink="">
          <xdr:nvSpPr>
            <xdr:cNvPr id="4385" name="Check Box 289" hidden="1">
              <a:extLst>
                <a:ext uri="{63B3BB69-23CF-44E3-9099-C40C66FF867C}">
                  <a14:compatExt spid="_x0000_s43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64</xdr:row>
          <xdr:rowOff>190500</xdr:rowOff>
        </xdr:from>
        <xdr:to>
          <xdr:col>21</xdr:col>
          <xdr:colOff>371475</xdr:colOff>
          <xdr:row>65</xdr:row>
          <xdr:rowOff>190500</xdr:rowOff>
        </xdr:to>
        <xdr:sp macro="" textlink="">
          <xdr:nvSpPr>
            <xdr:cNvPr id="4386" name="Check Box 290" hidden="1">
              <a:extLst>
                <a:ext uri="{63B3BB69-23CF-44E3-9099-C40C66FF867C}">
                  <a14:compatExt spid="_x0000_s43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65</xdr:row>
          <xdr:rowOff>190500</xdr:rowOff>
        </xdr:from>
        <xdr:to>
          <xdr:col>20</xdr:col>
          <xdr:colOff>371475</xdr:colOff>
          <xdr:row>66</xdr:row>
          <xdr:rowOff>190500</xdr:rowOff>
        </xdr:to>
        <xdr:sp macro="" textlink="">
          <xdr:nvSpPr>
            <xdr:cNvPr id="4387" name="Check Box 291" hidden="1">
              <a:extLst>
                <a:ext uri="{63B3BB69-23CF-44E3-9099-C40C66FF867C}">
                  <a14:compatExt spid="_x0000_s43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65</xdr:row>
          <xdr:rowOff>190500</xdr:rowOff>
        </xdr:from>
        <xdr:to>
          <xdr:col>21</xdr:col>
          <xdr:colOff>371475</xdr:colOff>
          <xdr:row>66</xdr:row>
          <xdr:rowOff>190500</xdr:rowOff>
        </xdr:to>
        <xdr:sp macro="" textlink="">
          <xdr:nvSpPr>
            <xdr:cNvPr id="4388" name="Check Box 292" hidden="1">
              <a:extLst>
                <a:ext uri="{63B3BB69-23CF-44E3-9099-C40C66FF867C}">
                  <a14:compatExt spid="_x0000_s43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66</xdr:row>
          <xdr:rowOff>190500</xdr:rowOff>
        </xdr:from>
        <xdr:to>
          <xdr:col>20</xdr:col>
          <xdr:colOff>371475</xdr:colOff>
          <xdr:row>67</xdr:row>
          <xdr:rowOff>190500</xdr:rowOff>
        </xdr:to>
        <xdr:sp macro="" textlink="">
          <xdr:nvSpPr>
            <xdr:cNvPr id="4389" name="Check Box 293" hidden="1">
              <a:extLst>
                <a:ext uri="{63B3BB69-23CF-44E3-9099-C40C66FF867C}">
                  <a14:compatExt spid="_x0000_s43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66</xdr:row>
          <xdr:rowOff>190500</xdr:rowOff>
        </xdr:from>
        <xdr:to>
          <xdr:col>21</xdr:col>
          <xdr:colOff>371475</xdr:colOff>
          <xdr:row>67</xdr:row>
          <xdr:rowOff>190500</xdr:rowOff>
        </xdr:to>
        <xdr:sp macro="" textlink="">
          <xdr:nvSpPr>
            <xdr:cNvPr id="4390" name="Check Box 294" hidden="1">
              <a:extLst>
                <a:ext uri="{63B3BB69-23CF-44E3-9099-C40C66FF867C}">
                  <a14:compatExt spid="_x0000_s43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70</xdr:row>
          <xdr:rowOff>0</xdr:rowOff>
        </xdr:from>
        <xdr:to>
          <xdr:col>18</xdr:col>
          <xdr:colOff>371475</xdr:colOff>
          <xdr:row>71</xdr:row>
          <xdr:rowOff>0</xdr:rowOff>
        </xdr:to>
        <xdr:sp macro="" textlink="">
          <xdr:nvSpPr>
            <xdr:cNvPr id="4391" name="Check Box 295" hidden="1">
              <a:extLst>
                <a:ext uri="{63B3BB69-23CF-44E3-9099-C40C66FF867C}">
                  <a14:compatExt spid="_x0000_s43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70</xdr:row>
          <xdr:rowOff>0</xdr:rowOff>
        </xdr:from>
        <xdr:to>
          <xdr:col>21</xdr:col>
          <xdr:colOff>371475</xdr:colOff>
          <xdr:row>71</xdr:row>
          <xdr:rowOff>0</xdr:rowOff>
        </xdr:to>
        <xdr:sp macro="" textlink="">
          <xdr:nvSpPr>
            <xdr:cNvPr id="4392" name="Check Box 296" hidden="1">
              <a:extLst>
                <a:ext uri="{63B3BB69-23CF-44E3-9099-C40C66FF867C}">
                  <a14:compatExt spid="_x0000_s4392"/>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9</xdr:row>
          <xdr:rowOff>190500</xdr:rowOff>
        </xdr:from>
        <xdr:to>
          <xdr:col>4</xdr:col>
          <xdr:colOff>371475</xdr:colOff>
          <xdr:row>11</xdr:row>
          <xdr:rowOff>19050</xdr:rowOff>
        </xdr:to>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190500</xdr:rowOff>
        </xdr:from>
        <xdr:to>
          <xdr:col>1</xdr:col>
          <xdr:colOff>371475</xdr:colOff>
          <xdr:row>11</xdr:row>
          <xdr:rowOff>19050</xdr:rowOff>
        </xdr:to>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9</xdr:row>
          <xdr:rowOff>190500</xdr:rowOff>
        </xdr:from>
        <xdr:to>
          <xdr:col>12</xdr:col>
          <xdr:colOff>371475</xdr:colOff>
          <xdr:row>11</xdr:row>
          <xdr:rowOff>19050</xdr:rowOff>
        </xdr:to>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11</xdr:row>
          <xdr:rowOff>0</xdr:rowOff>
        </xdr:from>
        <xdr:to>
          <xdr:col>12</xdr:col>
          <xdr:colOff>371475</xdr:colOff>
          <xdr:row>12</xdr:row>
          <xdr:rowOff>0</xdr:rowOff>
        </xdr:to>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9</xdr:row>
          <xdr:rowOff>190500</xdr:rowOff>
        </xdr:from>
        <xdr:to>
          <xdr:col>15</xdr:col>
          <xdr:colOff>371475</xdr:colOff>
          <xdr:row>11</xdr:row>
          <xdr:rowOff>19050</xdr:rowOff>
        </xdr:to>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11</xdr:row>
          <xdr:rowOff>0</xdr:rowOff>
        </xdr:from>
        <xdr:to>
          <xdr:col>15</xdr:col>
          <xdr:colOff>371475</xdr:colOff>
          <xdr:row>12</xdr:row>
          <xdr:rowOff>0</xdr:rowOff>
        </xdr:to>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11</xdr:row>
          <xdr:rowOff>0</xdr:rowOff>
        </xdr:from>
        <xdr:to>
          <xdr:col>1</xdr:col>
          <xdr:colOff>371475</xdr:colOff>
          <xdr:row>12</xdr:row>
          <xdr:rowOff>0</xdr:rowOff>
        </xdr:to>
        <xdr:sp macro="" textlink="">
          <xdr:nvSpPr>
            <xdr:cNvPr id="2055" name="Check Box 7" hidden="1">
              <a:extLst>
                <a:ext uri="{63B3BB69-23CF-44E3-9099-C40C66FF867C}">
                  <a14:compatExt spid="_x0000_s2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54</xdr:row>
          <xdr:rowOff>0</xdr:rowOff>
        </xdr:from>
        <xdr:to>
          <xdr:col>26</xdr:col>
          <xdr:colOff>371475</xdr:colOff>
          <xdr:row>54</xdr:row>
          <xdr:rowOff>190500</xdr:rowOff>
        </xdr:to>
        <xdr:sp macro="" textlink="">
          <xdr:nvSpPr>
            <xdr:cNvPr id="2058" name="Check Box 10" hidden="1">
              <a:extLst>
                <a:ext uri="{63B3BB69-23CF-44E3-9099-C40C66FF867C}">
                  <a14:compatExt spid="_x0000_s2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54</xdr:row>
          <xdr:rowOff>0</xdr:rowOff>
        </xdr:from>
        <xdr:to>
          <xdr:col>33</xdr:col>
          <xdr:colOff>371475</xdr:colOff>
          <xdr:row>54</xdr:row>
          <xdr:rowOff>190500</xdr:rowOff>
        </xdr:to>
        <xdr:sp macro="" textlink="">
          <xdr:nvSpPr>
            <xdr:cNvPr id="2059" name="Check Box 11" hidden="1">
              <a:extLst>
                <a:ext uri="{63B3BB69-23CF-44E3-9099-C40C66FF867C}">
                  <a14:compatExt spid="_x0000_s2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54</xdr:row>
          <xdr:rowOff>0</xdr:rowOff>
        </xdr:from>
        <xdr:to>
          <xdr:col>26</xdr:col>
          <xdr:colOff>371475</xdr:colOff>
          <xdr:row>54</xdr:row>
          <xdr:rowOff>190500</xdr:rowOff>
        </xdr:to>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54</xdr:row>
          <xdr:rowOff>0</xdr:rowOff>
        </xdr:from>
        <xdr:to>
          <xdr:col>26</xdr:col>
          <xdr:colOff>371475</xdr:colOff>
          <xdr:row>54</xdr:row>
          <xdr:rowOff>190500</xdr:rowOff>
        </xdr:to>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54</xdr:row>
          <xdr:rowOff>0</xdr:rowOff>
        </xdr:from>
        <xdr:to>
          <xdr:col>32</xdr:col>
          <xdr:colOff>371475</xdr:colOff>
          <xdr:row>54</xdr:row>
          <xdr:rowOff>190500</xdr:rowOff>
        </xdr:to>
        <xdr:sp macro="" textlink="">
          <xdr:nvSpPr>
            <xdr:cNvPr id="2063" name="Check Box 15" hidden="1">
              <a:extLst>
                <a:ext uri="{63B3BB69-23CF-44E3-9099-C40C66FF867C}">
                  <a14:compatExt spid="_x0000_s2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54</xdr:row>
          <xdr:rowOff>0</xdr:rowOff>
        </xdr:from>
        <xdr:to>
          <xdr:col>26</xdr:col>
          <xdr:colOff>371475</xdr:colOff>
          <xdr:row>54</xdr:row>
          <xdr:rowOff>190500</xdr:rowOff>
        </xdr:to>
        <xdr:sp macro="" textlink="">
          <xdr:nvSpPr>
            <xdr:cNvPr id="2064" name="Check Box 16" hidden="1">
              <a:extLst>
                <a:ext uri="{63B3BB69-23CF-44E3-9099-C40C66FF867C}">
                  <a14:compatExt spid="_x0000_s2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54</xdr:row>
          <xdr:rowOff>0</xdr:rowOff>
        </xdr:from>
        <xdr:to>
          <xdr:col>26</xdr:col>
          <xdr:colOff>371475</xdr:colOff>
          <xdr:row>54</xdr:row>
          <xdr:rowOff>190500</xdr:rowOff>
        </xdr:to>
        <xdr:sp macro="" textlink="">
          <xdr:nvSpPr>
            <xdr:cNvPr id="2065" name="Check Box 17" hidden="1">
              <a:extLst>
                <a:ext uri="{63B3BB69-23CF-44E3-9099-C40C66FF867C}">
                  <a14:compatExt spid="_x0000_s2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54</xdr:row>
          <xdr:rowOff>0</xdr:rowOff>
        </xdr:from>
        <xdr:to>
          <xdr:col>32</xdr:col>
          <xdr:colOff>371475</xdr:colOff>
          <xdr:row>54</xdr:row>
          <xdr:rowOff>190500</xdr:rowOff>
        </xdr:to>
        <xdr:sp macro="" textlink="">
          <xdr:nvSpPr>
            <xdr:cNvPr id="2066" name="Check Box 18" hidden="1">
              <a:extLst>
                <a:ext uri="{63B3BB69-23CF-44E3-9099-C40C66FF867C}">
                  <a14:compatExt spid="_x0000_s2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190500</xdr:rowOff>
        </xdr:from>
        <xdr:to>
          <xdr:col>5</xdr:col>
          <xdr:colOff>295275</xdr:colOff>
          <xdr:row>55</xdr:row>
          <xdr:rowOff>171450</xdr:rowOff>
        </xdr:to>
        <xdr:sp macro="" textlink="">
          <xdr:nvSpPr>
            <xdr:cNvPr id="2072" name="Check Box 24" hidden="1">
              <a:extLst>
                <a:ext uri="{63B3BB69-23CF-44E3-9099-C40C66FF867C}">
                  <a14:compatExt spid="_x0000_s2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54</xdr:row>
          <xdr:rowOff>190500</xdr:rowOff>
        </xdr:from>
        <xdr:to>
          <xdr:col>12</xdr:col>
          <xdr:colOff>295275</xdr:colOff>
          <xdr:row>55</xdr:row>
          <xdr:rowOff>171450</xdr:rowOff>
        </xdr:to>
        <xdr:sp macro="" textlink="">
          <xdr:nvSpPr>
            <xdr:cNvPr id="2073" name="Check Box 25" hidden="1">
              <a:extLst>
                <a:ext uri="{63B3BB69-23CF-44E3-9099-C40C66FF867C}">
                  <a14:compatExt spid="_x0000_s2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074" name="Check Box 26" hidden="1">
              <a:extLst>
                <a:ext uri="{63B3BB69-23CF-44E3-9099-C40C66FF867C}">
                  <a14:compatExt spid="_x0000_s2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57</xdr:row>
          <xdr:rowOff>0</xdr:rowOff>
        </xdr:from>
        <xdr:to>
          <xdr:col>12</xdr:col>
          <xdr:colOff>295275</xdr:colOff>
          <xdr:row>57</xdr:row>
          <xdr:rowOff>180975</xdr:rowOff>
        </xdr:to>
        <xdr:sp macro="" textlink="">
          <xdr:nvSpPr>
            <xdr:cNvPr id="2075" name="Check Box 27" hidden="1">
              <a:extLst>
                <a:ext uri="{63B3BB69-23CF-44E3-9099-C40C66FF867C}">
                  <a14:compatExt spid="_x0000_s2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076" name="Check Box 28" hidden="1">
              <a:extLst>
                <a:ext uri="{63B3BB69-23CF-44E3-9099-C40C66FF867C}">
                  <a14:compatExt spid="_x0000_s2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59</xdr:row>
          <xdr:rowOff>0</xdr:rowOff>
        </xdr:from>
        <xdr:to>
          <xdr:col>12</xdr:col>
          <xdr:colOff>295275</xdr:colOff>
          <xdr:row>59</xdr:row>
          <xdr:rowOff>180975</xdr:rowOff>
        </xdr:to>
        <xdr:sp macro="" textlink="">
          <xdr:nvSpPr>
            <xdr:cNvPr id="2077" name="Check Box 29" hidden="1">
              <a:extLst>
                <a:ext uri="{63B3BB69-23CF-44E3-9099-C40C66FF867C}">
                  <a14:compatExt spid="_x0000_s2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78" name="Check Box 30" hidden="1">
              <a:extLst>
                <a:ext uri="{63B3BB69-23CF-44E3-9099-C40C66FF867C}">
                  <a14:compatExt spid="_x0000_s2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61</xdr:row>
          <xdr:rowOff>0</xdr:rowOff>
        </xdr:from>
        <xdr:to>
          <xdr:col>12</xdr:col>
          <xdr:colOff>295275</xdr:colOff>
          <xdr:row>61</xdr:row>
          <xdr:rowOff>180975</xdr:rowOff>
        </xdr:to>
        <xdr:sp macro="" textlink="">
          <xdr:nvSpPr>
            <xdr:cNvPr id="2079" name="Check Box 31" hidden="1">
              <a:extLst>
                <a:ext uri="{63B3BB69-23CF-44E3-9099-C40C66FF867C}">
                  <a14:compatExt spid="_x0000_s2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63</xdr:row>
          <xdr:rowOff>0</xdr:rowOff>
        </xdr:from>
        <xdr:to>
          <xdr:col>5</xdr:col>
          <xdr:colOff>295275</xdr:colOff>
          <xdr:row>63</xdr:row>
          <xdr:rowOff>180975</xdr:rowOff>
        </xdr:to>
        <xdr:sp macro="" textlink="">
          <xdr:nvSpPr>
            <xdr:cNvPr id="2080" name="Check Box 32" hidden="1">
              <a:extLst>
                <a:ext uri="{63B3BB69-23CF-44E3-9099-C40C66FF867C}">
                  <a14:compatExt spid="_x0000_s2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64</xdr:row>
          <xdr:rowOff>0</xdr:rowOff>
        </xdr:from>
        <xdr:to>
          <xdr:col>5</xdr:col>
          <xdr:colOff>295275</xdr:colOff>
          <xdr:row>64</xdr:row>
          <xdr:rowOff>180975</xdr:rowOff>
        </xdr:to>
        <xdr:sp macro="" textlink="">
          <xdr:nvSpPr>
            <xdr:cNvPr id="2081" name="Check Box 33" hidden="1">
              <a:extLst>
                <a:ext uri="{63B3BB69-23CF-44E3-9099-C40C66FF867C}">
                  <a14:compatExt spid="_x0000_s2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65</xdr:row>
          <xdr:rowOff>0</xdr:rowOff>
        </xdr:from>
        <xdr:to>
          <xdr:col>5</xdr:col>
          <xdr:colOff>295275</xdr:colOff>
          <xdr:row>65</xdr:row>
          <xdr:rowOff>180975</xdr:rowOff>
        </xdr:to>
        <xdr:sp macro="" textlink="">
          <xdr:nvSpPr>
            <xdr:cNvPr id="2082" name="Check Box 34" hidden="1">
              <a:extLst>
                <a:ext uri="{63B3BB69-23CF-44E3-9099-C40C66FF867C}">
                  <a14:compatExt spid="_x0000_s2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67</xdr:row>
          <xdr:rowOff>0</xdr:rowOff>
        </xdr:from>
        <xdr:to>
          <xdr:col>5</xdr:col>
          <xdr:colOff>295275</xdr:colOff>
          <xdr:row>67</xdr:row>
          <xdr:rowOff>180975</xdr:rowOff>
        </xdr:to>
        <xdr:sp macro="" textlink="">
          <xdr:nvSpPr>
            <xdr:cNvPr id="2083" name="Check Box 35" hidden="1">
              <a:extLst>
                <a:ext uri="{63B3BB69-23CF-44E3-9099-C40C66FF867C}">
                  <a14:compatExt spid="_x0000_s2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68</xdr:row>
          <xdr:rowOff>0</xdr:rowOff>
        </xdr:from>
        <xdr:to>
          <xdr:col>5</xdr:col>
          <xdr:colOff>295275</xdr:colOff>
          <xdr:row>68</xdr:row>
          <xdr:rowOff>180975</xdr:rowOff>
        </xdr:to>
        <xdr:sp macro="" textlink="">
          <xdr:nvSpPr>
            <xdr:cNvPr id="2084" name="Check Box 36" hidden="1">
              <a:extLst>
                <a:ext uri="{63B3BB69-23CF-44E3-9099-C40C66FF867C}">
                  <a14:compatExt spid="_x0000_s2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69</xdr:row>
          <xdr:rowOff>0</xdr:rowOff>
        </xdr:from>
        <xdr:to>
          <xdr:col>5</xdr:col>
          <xdr:colOff>295275</xdr:colOff>
          <xdr:row>69</xdr:row>
          <xdr:rowOff>180975</xdr:rowOff>
        </xdr:to>
        <xdr:sp macro="" textlink="">
          <xdr:nvSpPr>
            <xdr:cNvPr id="2085" name="Check Box 37" hidden="1">
              <a:extLst>
                <a:ext uri="{63B3BB69-23CF-44E3-9099-C40C66FF867C}">
                  <a14:compatExt spid="_x0000_s2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110</xdr:row>
          <xdr:rowOff>0</xdr:rowOff>
        </xdr:from>
        <xdr:to>
          <xdr:col>6</xdr:col>
          <xdr:colOff>295275</xdr:colOff>
          <xdr:row>110</xdr:row>
          <xdr:rowOff>180975</xdr:rowOff>
        </xdr:to>
        <xdr:sp macro="" textlink="">
          <xdr:nvSpPr>
            <xdr:cNvPr id="2086" name="Check Box 38" hidden="1">
              <a:extLst>
                <a:ext uri="{63B3BB69-23CF-44E3-9099-C40C66FF867C}">
                  <a14:compatExt spid="_x0000_s2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110</xdr:row>
          <xdr:rowOff>0</xdr:rowOff>
        </xdr:from>
        <xdr:to>
          <xdr:col>9</xdr:col>
          <xdr:colOff>295275</xdr:colOff>
          <xdr:row>110</xdr:row>
          <xdr:rowOff>180975</xdr:rowOff>
        </xdr:to>
        <xdr:sp macro="" textlink="">
          <xdr:nvSpPr>
            <xdr:cNvPr id="2087" name="Check Box 39" hidden="1">
              <a:extLst>
                <a:ext uri="{63B3BB69-23CF-44E3-9099-C40C66FF867C}">
                  <a14:compatExt spid="_x0000_s2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112</xdr:row>
          <xdr:rowOff>0</xdr:rowOff>
        </xdr:from>
        <xdr:to>
          <xdr:col>6</xdr:col>
          <xdr:colOff>295275</xdr:colOff>
          <xdr:row>112</xdr:row>
          <xdr:rowOff>180975</xdr:rowOff>
        </xdr:to>
        <xdr:sp macro="" textlink="">
          <xdr:nvSpPr>
            <xdr:cNvPr id="2088" name="Check Box 40" hidden="1">
              <a:extLst>
                <a:ext uri="{63B3BB69-23CF-44E3-9099-C40C66FF867C}">
                  <a14:compatExt spid="_x0000_s2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113</xdr:row>
          <xdr:rowOff>0</xdr:rowOff>
        </xdr:from>
        <xdr:to>
          <xdr:col>6</xdr:col>
          <xdr:colOff>295275</xdr:colOff>
          <xdr:row>113</xdr:row>
          <xdr:rowOff>180975</xdr:rowOff>
        </xdr:to>
        <xdr:sp macro="" textlink="">
          <xdr:nvSpPr>
            <xdr:cNvPr id="2089" name="Check Box 41" hidden="1">
              <a:extLst>
                <a:ext uri="{63B3BB69-23CF-44E3-9099-C40C66FF867C}">
                  <a14:compatExt spid="_x0000_s2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114</xdr:row>
          <xdr:rowOff>0</xdr:rowOff>
        </xdr:from>
        <xdr:to>
          <xdr:col>6</xdr:col>
          <xdr:colOff>295275</xdr:colOff>
          <xdr:row>114</xdr:row>
          <xdr:rowOff>180975</xdr:rowOff>
        </xdr:to>
        <xdr:sp macro="" textlink="">
          <xdr:nvSpPr>
            <xdr:cNvPr id="2090" name="Check Box 42" hidden="1">
              <a:extLst>
                <a:ext uri="{63B3BB69-23CF-44E3-9099-C40C66FF867C}">
                  <a14:compatExt spid="_x0000_s2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116</xdr:row>
          <xdr:rowOff>0</xdr:rowOff>
        </xdr:from>
        <xdr:to>
          <xdr:col>6</xdr:col>
          <xdr:colOff>295275</xdr:colOff>
          <xdr:row>116</xdr:row>
          <xdr:rowOff>180975</xdr:rowOff>
        </xdr:to>
        <xdr:sp macro="" textlink="">
          <xdr:nvSpPr>
            <xdr:cNvPr id="2091" name="Check Box 43" hidden="1">
              <a:extLst>
                <a:ext uri="{63B3BB69-23CF-44E3-9099-C40C66FF867C}">
                  <a14:compatExt spid="_x0000_s2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117</xdr:row>
          <xdr:rowOff>0</xdr:rowOff>
        </xdr:from>
        <xdr:to>
          <xdr:col>6</xdr:col>
          <xdr:colOff>295275</xdr:colOff>
          <xdr:row>117</xdr:row>
          <xdr:rowOff>180975</xdr:rowOff>
        </xdr:to>
        <xdr:sp macro="" textlink="">
          <xdr:nvSpPr>
            <xdr:cNvPr id="2092" name="Check Box 44" hidden="1">
              <a:extLst>
                <a:ext uri="{63B3BB69-23CF-44E3-9099-C40C66FF867C}">
                  <a14:compatExt spid="_x0000_s2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118</xdr:row>
          <xdr:rowOff>0</xdr:rowOff>
        </xdr:from>
        <xdr:to>
          <xdr:col>6</xdr:col>
          <xdr:colOff>295275</xdr:colOff>
          <xdr:row>118</xdr:row>
          <xdr:rowOff>180975</xdr:rowOff>
        </xdr:to>
        <xdr:sp macro="" textlink="">
          <xdr:nvSpPr>
            <xdr:cNvPr id="2093" name="Check Box 45" hidden="1">
              <a:extLst>
                <a:ext uri="{63B3BB69-23CF-44E3-9099-C40C66FF867C}">
                  <a14:compatExt spid="_x0000_s2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120</xdr:row>
          <xdr:rowOff>0</xdr:rowOff>
        </xdr:from>
        <xdr:to>
          <xdr:col>6</xdr:col>
          <xdr:colOff>295275</xdr:colOff>
          <xdr:row>120</xdr:row>
          <xdr:rowOff>180975</xdr:rowOff>
        </xdr:to>
        <xdr:sp macro="" textlink="">
          <xdr:nvSpPr>
            <xdr:cNvPr id="2094" name="Check Box 46" hidden="1">
              <a:extLst>
                <a:ext uri="{63B3BB69-23CF-44E3-9099-C40C66FF867C}">
                  <a14:compatExt spid="_x0000_s2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121</xdr:row>
          <xdr:rowOff>0</xdr:rowOff>
        </xdr:from>
        <xdr:to>
          <xdr:col>6</xdr:col>
          <xdr:colOff>295275</xdr:colOff>
          <xdr:row>121</xdr:row>
          <xdr:rowOff>180975</xdr:rowOff>
        </xdr:to>
        <xdr:sp macro="" textlink="">
          <xdr:nvSpPr>
            <xdr:cNvPr id="2095" name="Check Box 47" hidden="1">
              <a:extLst>
                <a:ext uri="{63B3BB69-23CF-44E3-9099-C40C66FF867C}">
                  <a14:compatExt spid="_x0000_s20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122</xdr:row>
          <xdr:rowOff>0</xdr:rowOff>
        </xdr:from>
        <xdr:to>
          <xdr:col>6</xdr:col>
          <xdr:colOff>295275</xdr:colOff>
          <xdr:row>122</xdr:row>
          <xdr:rowOff>180975</xdr:rowOff>
        </xdr:to>
        <xdr:sp macro="" textlink="">
          <xdr:nvSpPr>
            <xdr:cNvPr id="2096" name="Check Box 48" hidden="1">
              <a:extLst>
                <a:ext uri="{63B3BB69-23CF-44E3-9099-C40C66FF867C}">
                  <a14:compatExt spid="_x0000_s20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135</xdr:row>
          <xdr:rowOff>0</xdr:rowOff>
        </xdr:from>
        <xdr:to>
          <xdr:col>23</xdr:col>
          <xdr:colOff>295275</xdr:colOff>
          <xdr:row>135</xdr:row>
          <xdr:rowOff>180975</xdr:rowOff>
        </xdr:to>
        <xdr:sp macro="" textlink="">
          <xdr:nvSpPr>
            <xdr:cNvPr id="2097" name="Check Box 49" hidden="1">
              <a:extLst>
                <a:ext uri="{63B3BB69-23CF-44E3-9099-C40C66FF867C}">
                  <a14:compatExt spid="_x0000_s2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137</xdr:row>
          <xdr:rowOff>0</xdr:rowOff>
        </xdr:from>
        <xdr:to>
          <xdr:col>5</xdr:col>
          <xdr:colOff>295275</xdr:colOff>
          <xdr:row>137</xdr:row>
          <xdr:rowOff>180975</xdr:rowOff>
        </xdr:to>
        <xdr:sp macro="" textlink="">
          <xdr:nvSpPr>
            <xdr:cNvPr id="2098" name="Check Box 50" hidden="1">
              <a:extLst>
                <a:ext uri="{63B3BB69-23CF-44E3-9099-C40C66FF867C}">
                  <a14:compatExt spid="_x0000_s2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138</xdr:row>
          <xdr:rowOff>0</xdr:rowOff>
        </xdr:from>
        <xdr:to>
          <xdr:col>5</xdr:col>
          <xdr:colOff>295275</xdr:colOff>
          <xdr:row>138</xdr:row>
          <xdr:rowOff>180975</xdr:rowOff>
        </xdr:to>
        <xdr:sp macro="" textlink="">
          <xdr:nvSpPr>
            <xdr:cNvPr id="2099" name="Check Box 51" hidden="1">
              <a:extLst>
                <a:ext uri="{63B3BB69-23CF-44E3-9099-C40C66FF867C}">
                  <a14:compatExt spid="_x0000_s2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140</xdr:row>
          <xdr:rowOff>0</xdr:rowOff>
        </xdr:from>
        <xdr:to>
          <xdr:col>5</xdr:col>
          <xdr:colOff>295275</xdr:colOff>
          <xdr:row>140</xdr:row>
          <xdr:rowOff>180975</xdr:rowOff>
        </xdr:to>
        <xdr:sp macro="" textlink="">
          <xdr:nvSpPr>
            <xdr:cNvPr id="2100" name="Check Box 52" hidden="1">
              <a:extLst>
                <a:ext uri="{63B3BB69-23CF-44E3-9099-C40C66FF867C}">
                  <a14:compatExt spid="_x0000_s2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141</xdr:row>
          <xdr:rowOff>0</xdr:rowOff>
        </xdr:from>
        <xdr:to>
          <xdr:col>5</xdr:col>
          <xdr:colOff>295275</xdr:colOff>
          <xdr:row>141</xdr:row>
          <xdr:rowOff>180975</xdr:rowOff>
        </xdr:to>
        <xdr:sp macro="" textlink="">
          <xdr:nvSpPr>
            <xdr:cNvPr id="2101" name="Check Box 53" hidden="1">
              <a:extLst>
                <a:ext uri="{63B3BB69-23CF-44E3-9099-C40C66FF867C}">
                  <a14:compatExt spid="_x0000_s2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142</xdr:row>
          <xdr:rowOff>0</xdr:rowOff>
        </xdr:from>
        <xdr:to>
          <xdr:col>5</xdr:col>
          <xdr:colOff>295275</xdr:colOff>
          <xdr:row>142</xdr:row>
          <xdr:rowOff>180975</xdr:rowOff>
        </xdr:to>
        <xdr:sp macro="" textlink="">
          <xdr:nvSpPr>
            <xdr:cNvPr id="2102" name="Check Box 54" hidden="1">
              <a:extLst>
                <a:ext uri="{63B3BB69-23CF-44E3-9099-C40C66FF867C}">
                  <a14:compatExt spid="_x0000_s2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54</xdr:row>
          <xdr:rowOff>0</xdr:rowOff>
        </xdr:from>
        <xdr:to>
          <xdr:col>32</xdr:col>
          <xdr:colOff>371475</xdr:colOff>
          <xdr:row>54</xdr:row>
          <xdr:rowOff>190500</xdr:rowOff>
        </xdr:to>
        <xdr:sp macro="" textlink="">
          <xdr:nvSpPr>
            <xdr:cNvPr id="2103" name="Check Box 55" hidden="1">
              <a:extLst>
                <a:ext uri="{63B3BB69-23CF-44E3-9099-C40C66FF867C}">
                  <a14:compatExt spid="_x0000_s2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136</xdr:row>
          <xdr:rowOff>0</xdr:rowOff>
        </xdr:from>
        <xdr:to>
          <xdr:col>5</xdr:col>
          <xdr:colOff>295275</xdr:colOff>
          <xdr:row>136</xdr:row>
          <xdr:rowOff>180975</xdr:rowOff>
        </xdr:to>
        <xdr:sp macro="" textlink="">
          <xdr:nvSpPr>
            <xdr:cNvPr id="2104" name="Check Box 56" hidden="1">
              <a:extLst>
                <a:ext uri="{63B3BB69-23CF-44E3-9099-C40C66FF867C}">
                  <a14:compatExt spid="_x0000_s2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5" name="Check Box 57" hidden="1">
              <a:extLst>
                <a:ext uri="{63B3BB69-23CF-44E3-9099-C40C66FF867C}">
                  <a14:compatExt spid="_x0000_s2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6" name="Check Box 58" hidden="1">
              <a:extLst>
                <a:ext uri="{63B3BB69-23CF-44E3-9099-C40C66FF867C}">
                  <a14:compatExt spid="_x0000_s2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7" name="Check Box 59" hidden="1">
              <a:extLst>
                <a:ext uri="{63B3BB69-23CF-44E3-9099-C40C66FF867C}">
                  <a14:compatExt spid="_x0000_s2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8" name="Check Box 60" hidden="1">
              <a:extLst>
                <a:ext uri="{63B3BB69-23CF-44E3-9099-C40C66FF867C}">
                  <a14:compatExt spid="_x0000_s2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9" name="Check Box 61" hidden="1">
              <a:extLst>
                <a:ext uri="{63B3BB69-23CF-44E3-9099-C40C66FF867C}">
                  <a14:compatExt spid="_x0000_s2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443</xdr:row>
          <xdr:rowOff>0</xdr:rowOff>
        </xdr:from>
        <xdr:to>
          <xdr:col>25</xdr:col>
          <xdr:colOff>371475</xdr:colOff>
          <xdr:row>443</xdr:row>
          <xdr:rowOff>200025</xdr:rowOff>
        </xdr:to>
        <xdr:sp macro="" textlink="">
          <xdr:nvSpPr>
            <xdr:cNvPr id="2122" name="Check Box 74" hidden="1">
              <a:extLst>
                <a:ext uri="{63B3BB69-23CF-44E3-9099-C40C66FF867C}">
                  <a14:compatExt spid="_x0000_s2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450</xdr:row>
          <xdr:rowOff>19050</xdr:rowOff>
        </xdr:from>
        <xdr:to>
          <xdr:col>25</xdr:col>
          <xdr:colOff>485775</xdr:colOff>
          <xdr:row>451</xdr:row>
          <xdr:rowOff>28575</xdr:rowOff>
        </xdr:to>
        <xdr:sp macro="" textlink="">
          <xdr:nvSpPr>
            <xdr:cNvPr id="2123" name="Check Box 75" hidden="1">
              <a:extLst>
                <a:ext uri="{63B3BB69-23CF-44E3-9099-C40C66FF867C}">
                  <a14:compatExt spid="_x0000_s2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443</xdr:row>
          <xdr:rowOff>0</xdr:rowOff>
        </xdr:from>
        <xdr:to>
          <xdr:col>25</xdr:col>
          <xdr:colOff>371475</xdr:colOff>
          <xdr:row>445</xdr:row>
          <xdr:rowOff>0</xdr:rowOff>
        </xdr:to>
        <xdr:sp macro="" textlink="">
          <xdr:nvSpPr>
            <xdr:cNvPr id="2124" name="Check Box 76" hidden="1">
              <a:extLst>
                <a:ext uri="{63B3BB69-23CF-44E3-9099-C40C66FF867C}">
                  <a14:compatExt spid="_x0000_s2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219075</xdr:colOff>
          <xdr:row>448</xdr:row>
          <xdr:rowOff>85725</xdr:rowOff>
        </xdr:from>
        <xdr:to>
          <xdr:col>25</xdr:col>
          <xdr:colOff>523875</xdr:colOff>
          <xdr:row>450</xdr:row>
          <xdr:rowOff>133350</xdr:rowOff>
        </xdr:to>
        <xdr:sp macro="" textlink="">
          <xdr:nvSpPr>
            <xdr:cNvPr id="2125" name="Check Box 77" hidden="1">
              <a:extLst>
                <a:ext uri="{63B3BB69-23CF-44E3-9099-C40C66FF867C}">
                  <a14:compatExt spid="_x0000_s2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443</xdr:row>
          <xdr:rowOff>0</xdr:rowOff>
        </xdr:from>
        <xdr:to>
          <xdr:col>25</xdr:col>
          <xdr:colOff>371475</xdr:colOff>
          <xdr:row>444</xdr:row>
          <xdr:rowOff>123825</xdr:rowOff>
        </xdr:to>
        <xdr:sp macro="" textlink="">
          <xdr:nvSpPr>
            <xdr:cNvPr id="2126" name="Check Box 78" hidden="1">
              <a:extLst>
                <a:ext uri="{63B3BB69-23CF-44E3-9099-C40C66FF867C}">
                  <a14:compatExt spid="_x0000_s21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342900</xdr:colOff>
          <xdr:row>447</xdr:row>
          <xdr:rowOff>133350</xdr:rowOff>
        </xdr:from>
        <xdr:to>
          <xdr:col>26</xdr:col>
          <xdr:colOff>38100</xdr:colOff>
          <xdr:row>449</xdr:row>
          <xdr:rowOff>114300</xdr:rowOff>
        </xdr:to>
        <xdr:sp macro="" textlink="">
          <xdr:nvSpPr>
            <xdr:cNvPr id="2127" name="Check Box 79" hidden="1">
              <a:extLst>
                <a:ext uri="{63B3BB69-23CF-44E3-9099-C40C66FF867C}">
                  <a14:compatExt spid="_x0000_s21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443</xdr:row>
          <xdr:rowOff>0</xdr:rowOff>
        </xdr:from>
        <xdr:to>
          <xdr:col>25</xdr:col>
          <xdr:colOff>371475</xdr:colOff>
          <xdr:row>444</xdr:row>
          <xdr:rowOff>142875</xdr:rowOff>
        </xdr:to>
        <xdr:sp macro="" textlink="">
          <xdr:nvSpPr>
            <xdr:cNvPr id="2128" name="Check Box 80" hidden="1">
              <a:extLst>
                <a:ext uri="{63B3BB69-23CF-44E3-9099-C40C66FF867C}">
                  <a14:compatExt spid="_x0000_s21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446</xdr:row>
          <xdr:rowOff>66675</xdr:rowOff>
        </xdr:from>
        <xdr:to>
          <xdr:col>25</xdr:col>
          <xdr:colOff>457200</xdr:colOff>
          <xdr:row>448</xdr:row>
          <xdr:rowOff>66675</xdr:rowOff>
        </xdr:to>
        <xdr:sp macro="" textlink="">
          <xdr:nvSpPr>
            <xdr:cNvPr id="2129" name="Check Box 81" hidden="1">
              <a:extLst>
                <a:ext uri="{63B3BB69-23CF-44E3-9099-C40C66FF867C}">
                  <a14:compatExt spid="_x0000_s21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443</xdr:row>
          <xdr:rowOff>0</xdr:rowOff>
        </xdr:from>
        <xdr:to>
          <xdr:col>25</xdr:col>
          <xdr:colOff>371475</xdr:colOff>
          <xdr:row>444</xdr:row>
          <xdr:rowOff>9525</xdr:rowOff>
        </xdr:to>
        <xdr:sp macro="" textlink="">
          <xdr:nvSpPr>
            <xdr:cNvPr id="2130" name="Check Box 82" hidden="1">
              <a:extLst>
                <a:ext uri="{63B3BB69-23CF-44E3-9099-C40C66FF867C}">
                  <a14:compatExt spid="_x0000_s21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445</xdr:row>
          <xdr:rowOff>85725</xdr:rowOff>
        </xdr:from>
        <xdr:to>
          <xdr:col>25</xdr:col>
          <xdr:colOff>476250</xdr:colOff>
          <xdr:row>446</xdr:row>
          <xdr:rowOff>142875</xdr:rowOff>
        </xdr:to>
        <xdr:sp macro="" textlink="">
          <xdr:nvSpPr>
            <xdr:cNvPr id="2131" name="Check Box 83" hidden="1">
              <a:extLst>
                <a:ext uri="{63B3BB69-23CF-44E3-9099-C40C66FF867C}">
                  <a14:compatExt spid="_x0000_s21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443</xdr:row>
          <xdr:rowOff>0</xdr:rowOff>
        </xdr:from>
        <xdr:to>
          <xdr:col>25</xdr:col>
          <xdr:colOff>371475</xdr:colOff>
          <xdr:row>443</xdr:row>
          <xdr:rowOff>190500</xdr:rowOff>
        </xdr:to>
        <xdr:sp macro="" textlink="">
          <xdr:nvSpPr>
            <xdr:cNvPr id="2132" name="Check Box 84" hidden="1">
              <a:extLst>
                <a:ext uri="{63B3BB69-23CF-44E3-9099-C40C66FF867C}">
                  <a14:compatExt spid="_x0000_s21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445</xdr:row>
          <xdr:rowOff>85725</xdr:rowOff>
        </xdr:from>
        <xdr:to>
          <xdr:col>25</xdr:col>
          <xdr:colOff>9525</xdr:colOff>
          <xdr:row>446</xdr:row>
          <xdr:rowOff>85725</xdr:rowOff>
        </xdr:to>
        <xdr:sp macro="" textlink="">
          <xdr:nvSpPr>
            <xdr:cNvPr id="2133" name="Check Box 85" hidden="1">
              <a:extLst>
                <a:ext uri="{63B3BB69-23CF-44E3-9099-C40C66FF867C}">
                  <a14:compatExt spid="_x0000_s21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387</xdr:row>
          <xdr:rowOff>0</xdr:rowOff>
        </xdr:from>
        <xdr:to>
          <xdr:col>26</xdr:col>
          <xdr:colOff>371475</xdr:colOff>
          <xdr:row>388</xdr:row>
          <xdr:rowOff>9525</xdr:rowOff>
        </xdr:to>
        <xdr:sp macro="" textlink="">
          <xdr:nvSpPr>
            <xdr:cNvPr id="2134" name="Check Box 86" hidden="1">
              <a:extLst>
                <a:ext uri="{63B3BB69-23CF-44E3-9099-C40C66FF867C}">
                  <a14:compatExt spid="_x0000_s21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133350</xdr:colOff>
          <xdr:row>389</xdr:row>
          <xdr:rowOff>85725</xdr:rowOff>
        </xdr:from>
        <xdr:to>
          <xdr:col>24</xdr:col>
          <xdr:colOff>438150</xdr:colOff>
          <xdr:row>390</xdr:row>
          <xdr:rowOff>95250</xdr:rowOff>
        </xdr:to>
        <xdr:sp macro="" textlink="">
          <xdr:nvSpPr>
            <xdr:cNvPr id="2135" name="Check Box 87" hidden="1">
              <a:extLst>
                <a:ext uri="{63B3BB69-23CF-44E3-9099-C40C66FF867C}">
                  <a14:compatExt spid="_x0000_s21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388</xdr:row>
          <xdr:rowOff>133350</xdr:rowOff>
        </xdr:from>
        <xdr:to>
          <xdr:col>25</xdr:col>
          <xdr:colOff>476250</xdr:colOff>
          <xdr:row>390</xdr:row>
          <xdr:rowOff>180975</xdr:rowOff>
        </xdr:to>
        <xdr:sp macro="" textlink="">
          <xdr:nvSpPr>
            <xdr:cNvPr id="2136" name="Check Box 88" hidden="1">
              <a:extLst>
                <a:ext uri="{63B3BB69-23CF-44E3-9099-C40C66FF867C}">
                  <a14:compatExt spid="_x0000_s21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209550</xdr:colOff>
          <xdr:row>410</xdr:row>
          <xdr:rowOff>0</xdr:rowOff>
        </xdr:from>
        <xdr:to>
          <xdr:col>26</xdr:col>
          <xdr:colOff>514350</xdr:colOff>
          <xdr:row>412</xdr:row>
          <xdr:rowOff>38100</xdr:rowOff>
        </xdr:to>
        <xdr:sp macro="" textlink="">
          <xdr:nvSpPr>
            <xdr:cNvPr id="2137" name="Check Box 89" hidden="1">
              <a:extLst>
                <a:ext uri="{63B3BB69-23CF-44E3-9099-C40C66FF867C}">
                  <a14:compatExt spid="_x0000_s21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389</xdr:row>
          <xdr:rowOff>76200</xdr:rowOff>
        </xdr:from>
        <xdr:to>
          <xdr:col>26</xdr:col>
          <xdr:colOff>552450</xdr:colOff>
          <xdr:row>391</xdr:row>
          <xdr:rowOff>57150</xdr:rowOff>
        </xdr:to>
        <xdr:sp macro="" textlink="">
          <xdr:nvSpPr>
            <xdr:cNvPr id="2138" name="Check Box 90" hidden="1">
              <a:extLst>
                <a:ext uri="{63B3BB69-23CF-44E3-9099-C40C66FF867C}">
                  <a14:compatExt spid="_x0000_s21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387</xdr:row>
          <xdr:rowOff>0</xdr:rowOff>
        </xdr:from>
        <xdr:to>
          <xdr:col>27</xdr:col>
          <xdr:colOff>438150</xdr:colOff>
          <xdr:row>388</xdr:row>
          <xdr:rowOff>171450</xdr:rowOff>
        </xdr:to>
        <xdr:sp macro="" textlink="">
          <xdr:nvSpPr>
            <xdr:cNvPr id="2139" name="Check Box 91" hidden="1">
              <a:extLst>
                <a:ext uri="{63B3BB69-23CF-44E3-9099-C40C66FF867C}">
                  <a14:compatExt spid="_x0000_s21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399</xdr:row>
          <xdr:rowOff>19050</xdr:rowOff>
        </xdr:from>
        <xdr:to>
          <xdr:col>26</xdr:col>
          <xdr:colOff>552450</xdr:colOff>
          <xdr:row>401</xdr:row>
          <xdr:rowOff>19050</xdr:rowOff>
        </xdr:to>
        <xdr:sp macro="" textlink="">
          <xdr:nvSpPr>
            <xdr:cNvPr id="2141" name="Check Box 93" hidden="1">
              <a:extLst>
                <a:ext uri="{63B3BB69-23CF-44E3-9099-C40C66FF867C}">
                  <a14:compatExt spid="_x0000_s21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257175</xdr:colOff>
          <xdr:row>395</xdr:row>
          <xdr:rowOff>9525</xdr:rowOff>
        </xdr:from>
        <xdr:to>
          <xdr:col>25</xdr:col>
          <xdr:colOff>561975</xdr:colOff>
          <xdr:row>396</xdr:row>
          <xdr:rowOff>66675</xdr:rowOff>
        </xdr:to>
        <xdr:sp macro="" textlink="">
          <xdr:nvSpPr>
            <xdr:cNvPr id="2143" name="Check Box 95" hidden="1">
              <a:extLst>
                <a:ext uri="{63B3BB69-23CF-44E3-9099-C40C66FF867C}">
                  <a14:compatExt spid="_x0000_s21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387</xdr:row>
          <xdr:rowOff>0</xdr:rowOff>
        </xdr:from>
        <xdr:to>
          <xdr:col>25</xdr:col>
          <xdr:colOff>371475</xdr:colOff>
          <xdr:row>388</xdr:row>
          <xdr:rowOff>0</xdr:rowOff>
        </xdr:to>
        <xdr:sp macro="" textlink="">
          <xdr:nvSpPr>
            <xdr:cNvPr id="2144" name="Check Box 96" hidden="1">
              <a:extLst>
                <a:ext uri="{63B3BB69-23CF-44E3-9099-C40C66FF867C}">
                  <a14:compatExt spid="_x0000_s21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238125</xdr:colOff>
          <xdr:row>395</xdr:row>
          <xdr:rowOff>19050</xdr:rowOff>
        </xdr:from>
        <xdr:to>
          <xdr:col>26</xdr:col>
          <xdr:colOff>542925</xdr:colOff>
          <xdr:row>396</xdr:row>
          <xdr:rowOff>19050</xdr:rowOff>
        </xdr:to>
        <xdr:sp macro="" textlink="">
          <xdr:nvSpPr>
            <xdr:cNvPr id="2145" name="Check Box 97" hidden="1">
              <a:extLst>
                <a:ext uri="{63B3BB69-23CF-44E3-9099-C40C66FF867C}">
                  <a14:compatExt spid="_x0000_s21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16</xdr:row>
          <xdr:rowOff>0</xdr:rowOff>
        </xdr:from>
        <xdr:to>
          <xdr:col>6</xdr:col>
          <xdr:colOff>352425</xdr:colOff>
          <xdr:row>17</xdr:row>
          <xdr:rowOff>0</xdr:rowOff>
        </xdr:to>
        <xdr:sp macro="" textlink="">
          <xdr:nvSpPr>
            <xdr:cNvPr id="2164" name="Check Box 116" hidden="1">
              <a:extLst>
                <a:ext uri="{63B3BB69-23CF-44E3-9099-C40C66FF867C}">
                  <a14:compatExt spid="_x0000_s21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16</xdr:row>
          <xdr:rowOff>28575</xdr:rowOff>
        </xdr:from>
        <xdr:to>
          <xdr:col>13</xdr:col>
          <xdr:colOff>352425</xdr:colOff>
          <xdr:row>17</xdr:row>
          <xdr:rowOff>28575</xdr:rowOff>
        </xdr:to>
        <xdr:sp macro="" textlink="">
          <xdr:nvSpPr>
            <xdr:cNvPr id="2165" name="Check Box 117" hidden="1">
              <a:extLst>
                <a:ext uri="{63B3BB69-23CF-44E3-9099-C40C66FF867C}">
                  <a14:compatExt spid="_x0000_s21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xdr:row>
          <xdr:rowOff>0</xdr:rowOff>
        </xdr:from>
        <xdr:to>
          <xdr:col>6</xdr:col>
          <xdr:colOff>371475</xdr:colOff>
          <xdr:row>20</xdr:row>
          <xdr:rowOff>0</xdr:rowOff>
        </xdr:to>
        <xdr:sp macro="" textlink="">
          <xdr:nvSpPr>
            <xdr:cNvPr id="2166" name="Check Box 118" hidden="1">
              <a:extLst>
                <a:ext uri="{63B3BB69-23CF-44E3-9099-C40C66FF867C}">
                  <a14:compatExt spid="_x0000_s21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371475</xdr:colOff>
          <xdr:row>25</xdr:row>
          <xdr:rowOff>0</xdr:rowOff>
        </xdr:to>
        <xdr:sp macro="" textlink="">
          <xdr:nvSpPr>
            <xdr:cNvPr id="2167" name="Check Box 119" hidden="1">
              <a:extLst>
                <a:ext uri="{63B3BB69-23CF-44E3-9099-C40C66FF867C}">
                  <a14:compatExt spid="_x0000_s21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24</xdr:row>
          <xdr:rowOff>0</xdr:rowOff>
        </xdr:from>
        <xdr:to>
          <xdr:col>12</xdr:col>
          <xdr:colOff>371475</xdr:colOff>
          <xdr:row>25</xdr:row>
          <xdr:rowOff>0</xdr:rowOff>
        </xdr:to>
        <xdr:sp macro="" textlink="">
          <xdr:nvSpPr>
            <xdr:cNvPr id="2168" name="Check Box 120" hidden="1">
              <a:extLst>
                <a:ext uri="{63B3BB69-23CF-44E3-9099-C40C66FF867C}">
                  <a14:compatExt spid="_x0000_s21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xdr:row>
          <xdr:rowOff>0</xdr:rowOff>
        </xdr:from>
        <xdr:to>
          <xdr:col>6</xdr:col>
          <xdr:colOff>371475</xdr:colOff>
          <xdr:row>27</xdr:row>
          <xdr:rowOff>0</xdr:rowOff>
        </xdr:to>
        <xdr:sp macro="" textlink="">
          <xdr:nvSpPr>
            <xdr:cNvPr id="2169" name="Check Box 121" hidden="1">
              <a:extLst>
                <a:ext uri="{63B3BB69-23CF-44E3-9099-C40C66FF867C}">
                  <a14:compatExt spid="_x0000_s2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27</xdr:row>
          <xdr:rowOff>0</xdr:rowOff>
        </xdr:from>
        <xdr:to>
          <xdr:col>6</xdr:col>
          <xdr:colOff>371475</xdr:colOff>
          <xdr:row>28</xdr:row>
          <xdr:rowOff>0</xdr:rowOff>
        </xdr:to>
        <xdr:sp macro="" textlink="">
          <xdr:nvSpPr>
            <xdr:cNvPr id="2170" name="Check Box 122" hidden="1">
              <a:extLst>
                <a:ext uri="{63B3BB69-23CF-44E3-9099-C40C66FF867C}">
                  <a14:compatExt spid="_x0000_s2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19</xdr:row>
          <xdr:rowOff>0</xdr:rowOff>
        </xdr:from>
        <xdr:to>
          <xdr:col>12</xdr:col>
          <xdr:colOff>371475</xdr:colOff>
          <xdr:row>20</xdr:row>
          <xdr:rowOff>0</xdr:rowOff>
        </xdr:to>
        <xdr:sp macro="" textlink="">
          <xdr:nvSpPr>
            <xdr:cNvPr id="2172" name="Check Box 124" hidden="1">
              <a:extLst>
                <a:ext uri="{63B3BB69-23CF-44E3-9099-C40C66FF867C}">
                  <a14:compatExt spid="_x0000_s21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21</xdr:row>
          <xdr:rowOff>0</xdr:rowOff>
        </xdr:from>
        <xdr:to>
          <xdr:col>6</xdr:col>
          <xdr:colOff>371475</xdr:colOff>
          <xdr:row>22</xdr:row>
          <xdr:rowOff>0</xdr:rowOff>
        </xdr:to>
        <xdr:sp macro="" textlink="">
          <xdr:nvSpPr>
            <xdr:cNvPr id="2176" name="Check Box 128" hidden="1">
              <a:extLst>
                <a:ext uri="{63B3BB69-23CF-44E3-9099-C40C66FF867C}">
                  <a14:compatExt spid="_x0000_s21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21</xdr:row>
          <xdr:rowOff>0</xdr:rowOff>
        </xdr:from>
        <xdr:to>
          <xdr:col>12</xdr:col>
          <xdr:colOff>371475</xdr:colOff>
          <xdr:row>22</xdr:row>
          <xdr:rowOff>0</xdr:rowOff>
        </xdr:to>
        <xdr:sp macro="" textlink="">
          <xdr:nvSpPr>
            <xdr:cNvPr id="2177" name="Check Box 129" hidden="1">
              <a:extLst>
                <a:ext uri="{63B3BB69-23CF-44E3-9099-C40C66FF867C}">
                  <a14:compatExt spid="_x0000_s21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xdr:row>
          <xdr:rowOff>0</xdr:rowOff>
        </xdr:from>
        <xdr:to>
          <xdr:col>6</xdr:col>
          <xdr:colOff>371475</xdr:colOff>
          <xdr:row>23</xdr:row>
          <xdr:rowOff>0</xdr:rowOff>
        </xdr:to>
        <xdr:sp macro="" textlink="">
          <xdr:nvSpPr>
            <xdr:cNvPr id="2180" name="Check Box 132" hidden="1">
              <a:extLst>
                <a:ext uri="{63B3BB69-23CF-44E3-9099-C40C66FF867C}">
                  <a14:compatExt spid="_x0000_s21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28</xdr:row>
          <xdr:rowOff>0</xdr:rowOff>
        </xdr:from>
        <xdr:to>
          <xdr:col>6</xdr:col>
          <xdr:colOff>371475</xdr:colOff>
          <xdr:row>29</xdr:row>
          <xdr:rowOff>0</xdr:rowOff>
        </xdr:to>
        <xdr:sp macro="" textlink="">
          <xdr:nvSpPr>
            <xdr:cNvPr id="2181" name="Check Box 133" hidden="1">
              <a:extLst>
                <a:ext uri="{63B3BB69-23CF-44E3-9099-C40C66FF867C}">
                  <a14:compatExt spid="_x0000_s21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54</xdr:row>
          <xdr:rowOff>190500</xdr:rowOff>
        </xdr:from>
        <xdr:to>
          <xdr:col>9</xdr:col>
          <xdr:colOff>0</xdr:colOff>
          <xdr:row>55</xdr:row>
          <xdr:rowOff>171450</xdr:rowOff>
        </xdr:to>
        <xdr:sp macro="" textlink="">
          <xdr:nvSpPr>
            <xdr:cNvPr id="2182" name="Check Box 134" hidden="1">
              <a:extLst>
                <a:ext uri="{63B3BB69-23CF-44E3-9099-C40C66FF867C}">
                  <a14:compatExt spid="_x0000_s2182"/>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6</xdr:col>
      <xdr:colOff>0</xdr:colOff>
      <xdr:row>26</xdr:row>
      <xdr:rowOff>0</xdr:rowOff>
    </xdr:to>
    <xdr:sp macro="" textlink="">
      <xdr:nvSpPr>
        <xdr:cNvPr id="2" name="Rectangle 5"/>
        <xdr:cNvSpPr>
          <a:spLocks noChangeArrowheads="1"/>
        </xdr:cNvSpPr>
      </xdr:nvSpPr>
      <xdr:spPr bwMode="auto">
        <a:xfrm>
          <a:off x="8639175" y="942975"/>
          <a:ext cx="4467225" cy="3609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twoCellAnchor>
    <xdr:from>
      <xdr:col>8</xdr:col>
      <xdr:colOff>0</xdr:colOff>
      <xdr:row>4</xdr:row>
      <xdr:rowOff>0</xdr:rowOff>
    </xdr:from>
    <xdr:to>
      <xdr:col>14</xdr:col>
      <xdr:colOff>0</xdr:colOff>
      <xdr:row>19</xdr:row>
      <xdr:rowOff>0</xdr:rowOff>
    </xdr:to>
    <xdr:sp macro="" textlink="">
      <xdr:nvSpPr>
        <xdr:cNvPr id="3" name="Rectangle 7"/>
        <xdr:cNvSpPr>
          <a:spLocks noChangeArrowheads="1"/>
        </xdr:cNvSpPr>
      </xdr:nvSpPr>
      <xdr:spPr bwMode="auto">
        <a:xfrm>
          <a:off x="14649450" y="942975"/>
          <a:ext cx="3800475" cy="2466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609599</xdr:colOff>
      <xdr:row>3</xdr:row>
      <xdr:rowOff>190500</xdr:rowOff>
    </xdr:from>
    <xdr:to>
      <xdr:col>7</xdr:col>
      <xdr:colOff>9524</xdr:colOff>
      <xdr:row>31</xdr:row>
      <xdr:rowOff>0</xdr:rowOff>
    </xdr:to>
    <xdr:sp macro="" textlink="">
      <xdr:nvSpPr>
        <xdr:cNvPr id="2" name="Rectangle 7"/>
        <xdr:cNvSpPr>
          <a:spLocks noChangeArrowheads="1"/>
        </xdr:cNvSpPr>
      </xdr:nvSpPr>
      <xdr:spPr bwMode="auto">
        <a:xfrm>
          <a:off x="609599" y="762000"/>
          <a:ext cx="3667125" cy="484822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4</xdr:row>
          <xdr:rowOff>190500</xdr:rowOff>
        </xdr:from>
        <xdr:to>
          <xdr:col>5</xdr:col>
          <xdr:colOff>628650</xdr:colOff>
          <xdr:row>6</xdr:row>
          <xdr:rowOff>38100</xdr:rowOff>
        </xdr:to>
        <xdr:sp macro="" textlink="">
          <xdr:nvSpPr>
            <xdr:cNvPr id="7171" name="Check Box 3" hidden="1">
              <a:extLst>
                <a:ext uri="{63B3BB69-23CF-44E3-9099-C40C66FF867C}">
                  <a14:compatExt spid="_x0000_s71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xdr:row>
          <xdr:rowOff>171450</xdr:rowOff>
        </xdr:from>
        <xdr:to>
          <xdr:col>5</xdr:col>
          <xdr:colOff>628650</xdr:colOff>
          <xdr:row>7</xdr:row>
          <xdr:rowOff>28575</xdr:rowOff>
        </xdr:to>
        <xdr:sp macro="" textlink="">
          <xdr:nvSpPr>
            <xdr:cNvPr id="7173" name="Check Box 5" hidden="1">
              <a:extLst>
                <a:ext uri="{63B3BB69-23CF-44E3-9099-C40C66FF867C}">
                  <a14:compatExt spid="_x0000_s71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7</xdr:row>
          <xdr:rowOff>171450</xdr:rowOff>
        </xdr:from>
        <xdr:to>
          <xdr:col>5</xdr:col>
          <xdr:colOff>628650</xdr:colOff>
          <xdr:row>9</xdr:row>
          <xdr:rowOff>28575</xdr:rowOff>
        </xdr:to>
        <xdr:sp macro="" textlink="">
          <xdr:nvSpPr>
            <xdr:cNvPr id="7174" name="Check Box 6" hidden="1">
              <a:extLst>
                <a:ext uri="{63B3BB69-23CF-44E3-9099-C40C66FF867C}">
                  <a14:compatExt spid="_x0000_s71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8</xdr:row>
          <xdr:rowOff>171450</xdr:rowOff>
        </xdr:from>
        <xdr:to>
          <xdr:col>5</xdr:col>
          <xdr:colOff>628650</xdr:colOff>
          <xdr:row>10</xdr:row>
          <xdr:rowOff>28575</xdr:rowOff>
        </xdr:to>
        <xdr:sp macro="" textlink="">
          <xdr:nvSpPr>
            <xdr:cNvPr id="7175" name="Check Box 7" hidden="1">
              <a:extLst>
                <a:ext uri="{63B3BB69-23CF-44E3-9099-C40C66FF867C}">
                  <a14:compatExt spid="_x0000_s71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10</xdr:row>
          <xdr:rowOff>171450</xdr:rowOff>
        </xdr:from>
        <xdr:to>
          <xdr:col>5</xdr:col>
          <xdr:colOff>628650</xdr:colOff>
          <xdr:row>12</xdr:row>
          <xdr:rowOff>28575</xdr:rowOff>
        </xdr:to>
        <xdr:sp macro="" textlink="">
          <xdr:nvSpPr>
            <xdr:cNvPr id="7177" name="Check Box 9" hidden="1">
              <a:extLst>
                <a:ext uri="{63B3BB69-23CF-44E3-9099-C40C66FF867C}">
                  <a14:compatExt spid="_x0000_s71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11</xdr:row>
          <xdr:rowOff>171450</xdr:rowOff>
        </xdr:from>
        <xdr:to>
          <xdr:col>5</xdr:col>
          <xdr:colOff>628650</xdr:colOff>
          <xdr:row>13</xdr:row>
          <xdr:rowOff>28575</xdr:rowOff>
        </xdr:to>
        <xdr:sp macro="" textlink="">
          <xdr:nvSpPr>
            <xdr:cNvPr id="7178" name="Check Box 10" hidden="1">
              <a:extLst>
                <a:ext uri="{63B3BB69-23CF-44E3-9099-C40C66FF867C}">
                  <a14:compatExt spid="_x0000_s71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xdr:row>
          <xdr:rowOff>171450</xdr:rowOff>
        </xdr:from>
        <xdr:to>
          <xdr:col>5</xdr:col>
          <xdr:colOff>628650</xdr:colOff>
          <xdr:row>16</xdr:row>
          <xdr:rowOff>28575</xdr:rowOff>
        </xdr:to>
        <xdr:sp macro="" textlink="">
          <xdr:nvSpPr>
            <xdr:cNvPr id="7180" name="Check Box 12" hidden="1">
              <a:extLst>
                <a:ext uri="{63B3BB69-23CF-44E3-9099-C40C66FF867C}">
                  <a14:compatExt spid="_x0000_s71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16</xdr:row>
          <xdr:rowOff>171450</xdr:rowOff>
        </xdr:from>
        <xdr:to>
          <xdr:col>5</xdr:col>
          <xdr:colOff>628650</xdr:colOff>
          <xdr:row>18</xdr:row>
          <xdr:rowOff>28575</xdr:rowOff>
        </xdr:to>
        <xdr:sp macro="" textlink="">
          <xdr:nvSpPr>
            <xdr:cNvPr id="7182" name="Check Box 14" hidden="1">
              <a:extLst>
                <a:ext uri="{63B3BB69-23CF-44E3-9099-C40C66FF867C}">
                  <a14:compatExt spid="_x0000_s71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17</xdr:row>
          <xdr:rowOff>171450</xdr:rowOff>
        </xdr:from>
        <xdr:to>
          <xdr:col>5</xdr:col>
          <xdr:colOff>628650</xdr:colOff>
          <xdr:row>19</xdr:row>
          <xdr:rowOff>28575</xdr:rowOff>
        </xdr:to>
        <xdr:sp macro="" textlink="">
          <xdr:nvSpPr>
            <xdr:cNvPr id="7183" name="Check Box 15" hidden="1">
              <a:extLst>
                <a:ext uri="{63B3BB69-23CF-44E3-9099-C40C66FF867C}">
                  <a14:compatExt spid="_x0000_s71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20</xdr:row>
          <xdr:rowOff>171450</xdr:rowOff>
        </xdr:from>
        <xdr:to>
          <xdr:col>5</xdr:col>
          <xdr:colOff>628650</xdr:colOff>
          <xdr:row>22</xdr:row>
          <xdr:rowOff>28575</xdr:rowOff>
        </xdr:to>
        <xdr:sp macro="" textlink="">
          <xdr:nvSpPr>
            <xdr:cNvPr id="7185" name="Check Box 17" hidden="1">
              <a:extLst>
                <a:ext uri="{63B3BB69-23CF-44E3-9099-C40C66FF867C}">
                  <a14:compatExt spid="_x0000_s71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22</xdr:row>
          <xdr:rowOff>171450</xdr:rowOff>
        </xdr:from>
        <xdr:to>
          <xdr:col>5</xdr:col>
          <xdr:colOff>628650</xdr:colOff>
          <xdr:row>24</xdr:row>
          <xdr:rowOff>28575</xdr:rowOff>
        </xdr:to>
        <xdr:sp macro="" textlink="">
          <xdr:nvSpPr>
            <xdr:cNvPr id="7187" name="Check Box 19" hidden="1">
              <a:extLst>
                <a:ext uri="{63B3BB69-23CF-44E3-9099-C40C66FF867C}">
                  <a14:compatExt spid="_x0000_s71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23</xdr:row>
          <xdr:rowOff>171450</xdr:rowOff>
        </xdr:from>
        <xdr:to>
          <xdr:col>5</xdr:col>
          <xdr:colOff>628650</xdr:colOff>
          <xdr:row>25</xdr:row>
          <xdr:rowOff>28575</xdr:rowOff>
        </xdr:to>
        <xdr:sp macro="" textlink="">
          <xdr:nvSpPr>
            <xdr:cNvPr id="7188" name="Check Box 20" hidden="1">
              <a:extLst>
                <a:ext uri="{63B3BB69-23CF-44E3-9099-C40C66FF867C}">
                  <a14:compatExt spid="_x0000_s71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28</xdr:row>
          <xdr:rowOff>171450</xdr:rowOff>
        </xdr:from>
        <xdr:to>
          <xdr:col>5</xdr:col>
          <xdr:colOff>628650</xdr:colOff>
          <xdr:row>30</xdr:row>
          <xdr:rowOff>28575</xdr:rowOff>
        </xdr:to>
        <xdr:sp macro="" textlink="">
          <xdr:nvSpPr>
            <xdr:cNvPr id="7190" name="Check Box 22" hidden="1">
              <a:extLst>
                <a:ext uri="{63B3BB69-23CF-44E3-9099-C40C66FF867C}">
                  <a14:compatExt spid="_x0000_s71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29</xdr:row>
          <xdr:rowOff>171450</xdr:rowOff>
        </xdr:from>
        <xdr:to>
          <xdr:col>5</xdr:col>
          <xdr:colOff>628650</xdr:colOff>
          <xdr:row>31</xdr:row>
          <xdr:rowOff>28575</xdr:rowOff>
        </xdr:to>
        <xdr:sp macro="" textlink="">
          <xdr:nvSpPr>
            <xdr:cNvPr id="7191" name="Check Box 23" hidden="1">
              <a:extLst>
                <a:ext uri="{63B3BB69-23CF-44E3-9099-C40C66FF867C}">
                  <a14:compatExt spid="_x0000_s71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13</xdr:row>
          <xdr:rowOff>171450</xdr:rowOff>
        </xdr:from>
        <xdr:to>
          <xdr:col>5</xdr:col>
          <xdr:colOff>628650</xdr:colOff>
          <xdr:row>15</xdr:row>
          <xdr:rowOff>28575</xdr:rowOff>
        </xdr:to>
        <xdr:sp macro="" textlink="">
          <xdr:nvSpPr>
            <xdr:cNvPr id="7196" name="Check Box 28" hidden="1">
              <a:extLst>
                <a:ext uri="{63B3BB69-23CF-44E3-9099-C40C66FF867C}">
                  <a14:compatExt spid="_x0000_s71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19</xdr:row>
          <xdr:rowOff>171450</xdr:rowOff>
        </xdr:from>
        <xdr:to>
          <xdr:col>5</xdr:col>
          <xdr:colOff>628650</xdr:colOff>
          <xdr:row>21</xdr:row>
          <xdr:rowOff>28575</xdr:rowOff>
        </xdr:to>
        <xdr:sp macro="" textlink="">
          <xdr:nvSpPr>
            <xdr:cNvPr id="7197" name="Check Box 29" hidden="1">
              <a:extLst>
                <a:ext uri="{63B3BB69-23CF-44E3-9099-C40C66FF867C}">
                  <a14:compatExt spid="_x0000_s71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26</xdr:row>
          <xdr:rowOff>171450</xdr:rowOff>
        </xdr:from>
        <xdr:to>
          <xdr:col>5</xdr:col>
          <xdr:colOff>628650</xdr:colOff>
          <xdr:row>28</xdr:row>
          <xdr:rowOff>28575</xdr:rowOff>
        </xdr:to>
        <xdr:sp macro="" textlink="">
          <xdr:nvSpPr>
            <xdr:cNvPr id="7201" name="Check Box 33" hidden="1">
              <a:extLst>
                <a:ext uri="{63B3BB69-23CF-44E3-9099-C40C66FF867C}">
                  <a14:compatExt spid="_x0000_s72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25</xdr:row>
          <xdr:rowOff>171450</xdr:rowOff>
        </xdr:from>
        <xdr:to>
          <xdr:col>5</xdr:col>
          <xdr:colOff>628650</xdr:colOff>
          <xdr:row>27</xdr:row>
          <xdr:rowOff>28575</xdr:rowOff>
        </xdr:to>
        <xdr:sp macro="" textlink="">
          <xdr:nvSpPr>
            <xdr:cNvPr id="7202" name="Check Box 34" hidden="1">
              <a:extLst>
                <a:ext uri="{63B3BB69-23CF-44E3-9099-C40C66FF867C}">
                  <a14:compatExt spid="_x0000_s72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xdr:twoCellAnchor>
    <xdr:from>
      <xdr:col>0</xdr:col>
      <xdr:colOff>609599</xdr:colOff>
      <xdr:row>33</xdr:row>
      <xdr:rowOff>0</xdr:rowOff>
    </xdr:from>
    <xdr:to>
      <xdr:col>7</xdr:col>
      <xdr:colOff>9524</xdr:colOff>
      <xdr:row>57</xdr:row>
      <xdr:rowOff>0</xdr:rowOff>
    </xdr:to>
    <xdr:sp macro="" textlink="">
      <xdr:nvSpPr>
        <xdr:cNvPr id="72" name="Rectangle 7"/>
        <xdr:cNvSpPr>
          <a:spLocks noChangeArrowheads="1"/>
        </xdr:cNvSpPr>
      </xdr:nvSpPr>
      <xdr:spPr bwMode="auto">
        <a:xfrm>
          <a:off x="609599" y="762000"/>
          <a:ext cx="5267325" cy="5162550"/>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33</xdr:row>
          <xdr:rowOff>190500</xdr:rowOff>
        </xdr:from>
        <xdr:to>
          <xdr:col>5</xdr:col>
          <xdr:colOff>628650</xdr:colOff>
          <xdr:row>35</xdr:row>
          <xdr:rowOff>38100</xdr:rowOff>
        </xdr:to>
        <xdr:sp macro="" textlink="">
          <xdr:nvSpPr>
            <xdr:cNvPr id="7239" name="Check Box 71" hidden="1">
              <a:extLst>
                <a:ext uri="{63B3BB69-23CF-44E3-9099-C40C66FF867C}">
                  <a14:compatExt spid="_x0000_s72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34</xdr:row>
          <xdr:rowOff>171450</xdr:rowOff>
        </xdr:from>
        <xdr:to>
          <xdr:col>5</xdr:col>
          <xdr:colOff>628650</xdr:colOff>
          <xdr:row>36</xdr:row>
          <xdr:rowOff>28575</xdr:rowOff>
        </xdr:to>
        <xdr:sp macro="" textlink="">
          <xdr:nvSpPr>
            <xdr:cNvPr id="7240" name="Check Box 72" hidden="1">
              <a:extLst>
                <a:ext uri="{63B3BB69-23CF-44E3-9099-C40C66FF867C}">
                  <a14:compatExt spid="_x0000_s72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36</xdr:row>
          <xdr:rowOff>171450</xdr:rowOff>
        </xdr:from>
        <xdr:to>
          <xdr:col>5</xdr:col>
          <xdr:colOff>628650</xdr:colOff>
          <xdr:row>38</xdr:row>
          <xdr:rowOff>28575</xdr:rowOff>
        </xdr:to>
        <xdr:sp macro="" textlink="">
          <xdr:nvSpPr>
            <xdr:cNvPr id="7241" name="Check Box 73" hidden="1">
              <a:extLst>
                <a:ext uri="{63B3BB69-23CF-44E3-9099-C40C66FF867C}">
                  <a14:compatExt spid="_x0000_s72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37</xdr:row>
          <xdr:rowOff>171450</xdr:rowOff>
        </xdr:from>
        <xdr:to>
          <xdr:col>5</xdr:col>
          <xdr:colOff>628650</xdr:colOff>
          <xdr:row>39</xdr:row>
          <xdr:rowOff>28575</xdr:rowOff>
        </xdr:to>
        <xdr:sp macro="" textlink="">
          <xdr:nvSpPr>
            <xdr:cNvPr id="7242" name="Check Box 74" hidden="1">
              <a:extLst>
                <a:ext uri="{63B3BB69-23CF-44E3-9099-C40C66FF867C}">
                  <a14:compatExt spid="_x0000_s72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39</xdr:row>
          <xdr:rowOff>171450</xdr:rowOff>
        </xdr:from>
        <xdr:to>
          <xdr:col>5</xdr:col>
          <xdr:colOff>628650</xdr:colOff>
          <xdr:row>41</xdr:row>
          <xdr:rowOff>28575</xdr:rowOff>
        </xdr:to>
        <xdr:sp macro="" textlink="">
          <xdr:nvSpPr>
            <xdr:cNvPr id="7243" name="Check Box 75" hidden="1">
              <a:extLst>
                <a:ext uri="{63B3BB69-23CF-44E3-9099-C40C66FF867C}">
                  <a14:compatExt spid="_x0000_s72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40</xdr:row>
          <xdr:rowOff>171450</xdr:rowOff>
        </xdr:from>
        <xdr:to>
          <xdr:col>5</xdr:col>
          <xdr:colOff>628650</xdr:colOff>
          <xdr:row>42</xdr:row>
          <xdr:rowOff>28575</xdr:rowOff>
        </xdr:to>
        <xdr:sp macro="" textlink="">
          <xdr:nvSpPr>
            <xdr:cNvPr id="7244" name="Check Box 76" hidden="1">
              <a:extLst>
                <a:ext uri="{63B3BB69-23CF-44E3-9099-C40C66FF867C}">
                  <a14:compatExt spid="_x0000_s72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43</xdr:row>
          <xdr:rowOff>171450</xdr:rowOff>
        </xdr:from>
        <xdr:to>
          <xdr:col>5</xdr:col>
          <xdr:colOff>628650</xdr:colOff>
          <xdr:row>45</xdr:row>
          <xdr:rowOff>28575</xdr:rowOff>
        </xdr:to>
        <xdr:sp macro="" textlink="">
          <xdr:nvSpPr>
            <xdr:cNvPr id="7245" name="Check Box 77" hidden="1">
              <a:extLst>
                <a:ext uri="{63B3BB69-23CF-44E3-9099-C40C66FF867C}">
                  <a14:compatExt spid="_x0000_s72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45</xdr:row>
          <xdr:rowOff>171450</xdr:rowOff>
        </xdr:from>
        <xdr:to>
          <xdr:col>5</xdr:col>
          <xdr:colOff>628650</xdr:colOff>
          <xdr:row>47</xdr:row>
          <xdr:rowOff>28575</xdr:rowOff>
        </xdr:to>
        <xdr:sp macro="" textlink="">
          <xdr:nvSpPr>
            <xdr:cNvPr id="7246" name="Check Box 78" hidden="1">
              <a:extLst>
                <a:ext uri="{63B3BB69-23CF-44E3-9099-C40C66FF867C}">
                  <a14:compatExt spid="_x0000_s72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46</xdr:row>
          <xdr:rowOff>171450</xdr:rowOff>
        </xdr:from>
        <xdr:to>
          <xdr:col>5</xdr:col>
          <xdr:colOff>628650</xdr:colOff>
          <xdr:row>48</xdr:row>
          <xdr:rowOff>28575</xdr:rowOff>
        </xdr:to>
        <xdr:sp macro="" textlink="">
          <xdr:nvSpPr>
            <xdr:cNvPr id="7247" name="Check Box 79" hidden="1">
              <a:extLst>
                <a:ext uri="{63B3BB69-23CF-44E3-9099-C40C66FF867C}">
                  <a14:compatExt spid="_x0000_s72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49</xdr:row>
          <xdr:rowOff>171450</xdr:rowOff>
        </xdr:from>
        <xdr:to>
          <xdr:col>5</xdr:col>
          <xdr:colOff>628650</xdr:colOff>
          <xdr:row>51</xdr:row>
          <xdr:rowOff>28575</xdr:rowOff>
        </xdr:to>
        <xdr:sp macro="" textlink="">
          <xdr:nvSpPr>
            <xdr:cNvPr id="7248" name="Check Box 80" hidden="1">
              <a:extLst>
                <a:ext uri="{63B3BB69-23CF-44E3-9099-C40C66FF867C}">
                  <a14:compatExt spid="_x0000_s72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51</xdr:row>
          <xdr:rowOff>171450</xdr:rowOff>
        </xdr:from>
        <xdr:to>
          <xdr:col>5</xdr:col>
          <xdr:colOff>628650</xdr:colOff>
          <xdr:row>53</xdr:row>
          <xdr:rowOff>28575</xdr:rowOff>
        </xdr:to>
        <xdr:sp macro="" textlink="">
          <xdr:nvSpPr>
            <xdr:cNvPr id="7249" name="Check Box 81" hidden="1">
              <a:extLst>
                <a:ext uri="{63B3BB69-23CF-44E3-9099-C40C66FF867C}">
                  <a14:compatExt spid="_x0000_s72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52</xdr:row>
          <xdr:rowOff>171450</xdr:rowOff>
        </xdr:from>
        <xdr:to>
          <xdr:col>5</xdr:col>
          <xdr:colOff>628650</xdr:colOff>
          <xdr:row>54</xdr:row>
          <xdr:rowOff>28575</xdr:rowOff>
        </xdr:to>
        <xdr:sp macro="" textlink="">
          <xdr:nvSpPr>
            <xdr:cNvPr id="7250" name="Check Box 82" hidden="1">
              <a:extLst>
                <a:ext uri="{63B3BB69-23CF-44E3-9099-C40C66FF867C}">
                  <a14:compatExt spid="_x0000_s72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42</xdr:row>
          <xdr:rowOff>171450</xdr:rowOff>
        </xdr:from>
        <xdr:to>
          <xdr:col>5</xdr:col>
          <xdr:colOff>628650</xdr:colOff>
          <xdr:row>44</xdr:row>
          <xdr:rowOff>28575</xdr:rowOff>
        </xdr:to>
        <xdr:sp macro="" textlink="">
          <xdr:nvSpPr>
            <xdr:cNvPr id="7253" name="Check Box 85" hidden="1">
              <a:extLst>
                <a:ext uri="{63B3BB69-23CF-44E3-9099-C40C66FF867C}">
                  <a14:compatExt spid="_x0000_s72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48</xdr:row>
          <xdr:rowOff>171450</xdr:rowOff>
        </xdr:from>
        <xdr:to>
          <xdr:col>5</xdr:col>
          <xdr:colOff>628650</xdr:colOff>
          <xdr:row>50</xdr:row>
          <xdr:rowOff>28575</xdr:rowOff>
        </xdr:to>
        <xdr:sp macro="" textlink="">
          <xdr:nvSpPr>
            <xdr:cNvPr id="7254" name="Check Box 86" hidden="1">
              <a:extLst>
                <a:ext uri="{63B3BB69-23CF-44E3-9099-C40C66FF867C}">
                  <a14:compatExt spid="_x0000_s72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55</xdr:row>
          <xdr:rowOff>171450</xdr:rowOff>
        </xdr:from>
        <xdr:to>
          <xdr:col>5</xdr:col>
          <xdr:colOff>628650</xdr:colOff>
          <xdr:row>57</xdr:row>
          <xdr:rowOff>28575</xdr:rowOff>
        </xdr:to>
        <xdr:sp macro="" textlink="">
          <xdr:nvSpPr>
            <xdr:cNvPr id="7255" name="Check Box 87" hidden="1">
              <a:extLst>
                <a:ext uri="{63B3BB69-23CF-44E3-9099-C40C66FF867C}">
                  <a14:compatExt spid="_x0000_s72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54</xdr:row>
          <xdr:rowOff>171450</xdr:rowOff>
        </xdr:from>
        <xdr:to>
          <xdr:col>5</xdr:col>
          <xdr:colOff>628650</xdr:colOff>
          <xdr:row>56</xdr:row>
          <xdr:rowOff>28575</xdr:rowOff>
        </xdr:to>
        <xdr:sp macro="" textlink="">
          <xdr:nvSpPr>
            <xdr:cNvPr id="7256" name="Check Box 88" hidden="1">
              <a:extLst>
                <a:ext uri="{63B3BB69-23CF-44E3-9099-C40C66FF867C}">
                  <a14:compatExt spid="_x0000_s72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609599</xdr:colOff>
      <xdr:row>3</xdr:row>
      <xdr:rowOff>190500</xdr:rowOff>
    </xdr:from>
    <xdr:to>
      <xdr:col>7</xdr:col>
      <xdr:colOff>9524</xdr:colOff>
      <xdr:row>27</xdr:row>
      <xdr:rowOff>0</xdr:rowOff>
    </xdr:to>
    <xdr:sp macro="" textlink="">
      <xdr:nvSpPr>
        <xdr:cNvPr id="3" name="Rectangle 7"/>
        <xdr:cNvSpPr>
          <a:spLocks noChangeArrowheads="1"/>
        </xdr:cNvSpPr>
      </xdr:nvSpPr>
      <xdr:spPr bwMode="auto">
        <a:xfrm>
          <a:off x="609599" y="762000"/>
          <a:ext cx="3667125" cy="4876800"/>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40" Type="http://schemas.openxmlformats.org/officeDocument/2006/relationships/ctrlProp" Target="../ctrlProps/ctrlProp137.xml"/><Relationship Id="rId145" Type="http://schemas.openxmlformats.org/officeDocument/2006/relationships/ctrlProp" Target="../ctrlProps/ctrlProp14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143" Type="http://schemas.openxmlformats.org/officeDocument/2006/relationships/ctrlProp" Target="../ctrlProps/ctrlProp140.xml"/><Relationship Id="rId148" Type="http://schemas.openxmlformats.org/officeDocument/2006/relationships/ctrlProp" Target="../ctrlProps/ctrlProp145.xml"/><Relationship Id="rId151" Type="http://schemas.openxmlformats.org/officeDocument/2006/relationships/ctrlProp" Target="../ctrlProps/ctrlProp14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58.xml"/><Relationship Id="rId18" Type="http://schemas.openxmlformats.org/officeDocument/2006/relationships/ctrlProp" Target="../ctrlProps/ctrlProp163.xml"/><Relationship Id="rId26" Type="http://schemas.openxmlformats.org/officeDocument/2006/relationships/ctrlProp" Target="../ctrlProps/ctrlProp171.xml"/><Relationship Id="rId39" Type="http://schemas.openxmlformats.org/officeDocument/2006/relationships/ctrlProp" Target="../ctrlProps/ctrlProp184.xml"/><Relationship Id="rId21" Type="http://schemas.openxmlformats.org/officeDocument/2006/relationships/ctrlProp" Target="../ctrlProps/ctrlProp166.xml"/><Relationship Id="rId34" Type="http://schemas.openxmlformats.org/officeDocument/2006/relationships/ctrlProp" Target="../ctrlProps/ctrlProp179.xml"/><Relationship Id="rId42" Type="http://schemas.openxmlformats.org/officeDocument/2006/relationships/ctrlProp" Target="../ctrlProps/ctrlProp187.xml"/><Relationship Id="rId47" Type="http://schemas.openxmlformats.org/officeDocument/2006/relationships/ctrlProp" Target="../ctrlProps/ctrlProp192.xml"/><Relationship Id="rId50" Type="http://schemas.openxmlformats.org/officeDocument/2006/relationships/ctrlProp" Target="../ctrlProps/ctrlProp195.xml"/><Relationship Id="rId55" Type="http://schemas.openxmlformats.org/officeDocument/2006/relationships/ctrlProp" Target="../ctrlProps/ctrlProp200.xml"/><Relationship Id="rId63" Type="http://schemas.openxmlformats.org/officeDocument/2006/relationships/ctrlProp" Target="../ctrlProps/ctrlProp208.xml"/><Relationship Id="rId68" Type="http://schemas.openxmlformats.org/officeDocument/2006/relationships/ctrlProp" Target="../ctrlProps/ctrlProp213.xml"/><Relationship Id="rId76" Type="http://schemas.openxmlformats.org/officeDocument/2006/relationships/ctrlProp" Target="../ctrlProps/ctrlProp221.xml"/><Relationship Id="rId84" Type="http://schemas.openxmlformats.org/officeDocument/2006/relationships/ctrlProp" Target="../ctrlProps/ctrlProp229.xml"/><Relationship Id="rId89" Type="http://schemas.openxmlformats.org/officeDocument/2006/relationships/ctrlProp" Target="../ctrlProps/ctrlProp234.xml"/><Relationship Id="rId7" Type="http://schemas.openxmlformats.org/officeDocument/2006/relationships/ctrlProp" Target="../ctrlProps/ctrlProp152.xml"/><Relationship Id="rId71" Type="http://schemas.openxmlformats.org/officeDocument/2006/relationships/ctrlProp" Target="../ctrlProps/ctrlProp216.xml"/><Relationship Id="rId92" Type="http://schemas.openxmlformats.org/officeDocument/2006/relationships/ctrlProp" Target="../ctrlProps/ctrlProp237.xml"/><Relationship Id="rId2" Type="http://schemas.openxmlformats.org/officeDocument/2006/relationships/drawing" Target="../drawings/drawing2.xml"/><Relationship Id="rId16" Type="http://schemas.openxmlformats.org/officeDocument/2006/relationships/ctrlProp" Target="../ctrlProps/ctrlProp161.xml"/><Relationship Id="rId29" Type="http://schemas.openxmlformats.org/officeDocument/2006/relationships/ctrlProp" Target="../ctrlProps/ctrlProp174.xml"/><Relationship Id="rId11" Type="http://schemas.openxmlformats.org/officeDocument/2006/relationships/ctrlProp" Target="../ctrlProps/ctrlProp156.xml"/><Relationship Id="rId24" Type="http://schemas.openxmlformats.org/officeDocument/2006/relationships/ctrlProp" Target="../ctrlProps/ctrlProp169.xml"/><Relationship Id="rId32" Type="http://schemas.openxmlformats.org/officeDocument/2006/relationships/ctrlProp" Target="../ctrlProps/ctrlProp177.xml"/><Relationship Id="rId37" Type="http://schemas.openxmlformats.org/officeDocument/2006/relationships/ctrlProp" Target="../ctrlProps/ctrlProp182.xml"/><Relationship Id="rId40" Type="http://schemas.openxmlformats.org/officeDocument/2006/relationships/ctrlProp" Target="../ctrlProps/ctrlProp185.xml"/><Relationship Id="rId45" Type="http://schemas.openxmlformats.org/officeDocument/2006/relationships/ctrlProp" Target="../ctrlProps/ctrlProp190.xml"/><Relationship Id="rId53" Type="http://schemas.openxmlformats.org/officeDocument/2006/relationships/ctrlProp" Target="../ctrlProps/ctrlProp198.xml"/><Relationship Id="rId58" Type="http://schemas.openxmlformats.org/officeDocument/2006/relationships/ctrlProp" Target="../ctrlProps/ctrlProp203.xml"/><Relationship Id="rId66" Type="http://schemas.openxmlformats.org/officeDocument/2006/relationships/ctrlProp" Target="../ctrlProps/ctrlProp211.xml"/><Relationship Id="rId74" Type="http://schemas.openxmlformats.org/officeDocument/2006/relationships/ctrlProp" Target="../ctrlProps/ctrlProp219.xml"/><Relationship Id="rId79" Type="http://schemas.openxmlformats.org/officeDocument/2006/relationships/ctrlProp" Target="../ctrlProps/ctrlProp224.xml"/><Relationship Id="rId87" Type="http://schemas.openxmlformats.org/officeDocument/2006/relationships/ctrlProp" Target="../ctrlProps/ctrlProp232.xml"/><Relationship Id="rId5" Type="http://schemas.openxmlformats.org/officeDocument/2006/relationships/ctrlProp" Target="../ctrlProps/ctrlProp150.xml"/><Relationship Id="rId61" Type="http://schemas.openxmlformats.org/officeDocument/2006/relationships/ctrlProp" Target="../ctrlProps/ctrlProp206.xml"/><Relationship Id="rId82" Type="http://schemas.openxmlformats.org/officeDocument/2006/relationships/ctrlProp" Target="../ctrlProps/ctrlProp227.xml"/><Relationship Id="rId90" Type="http://schemas.openxmlformats.org/officeDocument/2006/relationships/ctrlProp" Target="../ctrlProps/ctrlProp235.xml"/><Relationship Id="rId19" Type="http://schemas.openxmlformats.org/officeDocument/2006/relationships/ctrlProp" Target="../ctrlProps/ctrlProp164.xml"/><Relationship Id="rId14" Type="http://schemas.openxmlformats.org/officeDocument/2006/relationships/ctrlProp" Target="../ctrlProps/ctrlProp159.xml"/><Relationship Id="rId22" Type="http://schemas.openxmlformats.org/officeDocument/2006/relationships/ctrlProp" Target="../ctrlProps/ctrlProp167.xml"/><Relationship Id="rId27" Type="http://schemas.openxmlformats.org/officeDocument/2006/relationships/ctrlProp" Target="../ctrlProps/ctrlProp172.xml"/><Relationship Id="rId30" Type="http://schemas.openxmlformats.org/officeDocument/2006/relationships/ctrlProp" Target="../ctrlProps/ctrlProp175.xml"/><Relationship Id="rId35" Type="http://schemas.openxmlformats.org/officeDocument/2006/relationships/ctrlProp" Target="../ctrlProps/ctrlProp180.xml"/><Relationship Id="rId43" Type="http://schemas.openxmlformats.org/officeDocument/2006/relationships/ctrlProp" Target="../ctrlProps/ctrlProp188.xml"/><Relationship Id="rId48" Type="http://schemas.openxmlformats.org/officeDocument/2006/relationships/ctrlProp" Target="../ctrlProps/ctrlProp193.xml"/><Relationship Id="rId56" Type="http://schemas.openxmlformats.org/officeDocument/2006/relationships/ctrlProp" Target="../ctrlProps/ctrlProp201.xml"/><Relationship Id="rId64" Type="http://schemas.openxmlformats.org/officeDocument/2006/relationships/ctrlProp" Target="../ctrlProps/ctrlProp209.xml"/><Relationship Id="rId69" Type="http://schemas.openxmlformats.org/officeDocument/2006/relationships/ctrlProp" Target="../ctrlProps/ctrlProp214.xml"/><Relationship Id="rId77" Type="http://schemas.openxmlformats.org/officeDocument/2006/relationships/ctrlProp" Target="../ctrlProps/ctrlProp222.xml"/><Relationship Id="rId8" Type="http://schemas.openxmlformats.org/officeDocument/2006/relationships/ctrlProp" Target="../ctrlProps/ctrlProp153.xml"/><Relationship Id="rId51" Type="http://schemas.openxmlformats.org/officeDocument/2006/relationships/ctrlProp" Target="../ctrlProps/ctrlProp196.xml"/><Relationship Id="rId72" Type="http://schemas.openxmlformats.org/officeDocument/2006/relationships/ctrlProp" Target="../ctrlProps/ctrlProp217.xml"/><Relationship Id="rId80" Type="http://schemas.openxmlformats.org/officeDocument/2006/relationships/ctrlProp" Target="../ctrlProps/ctrlProp225.xml"/><Relationship Id="rId85" Type="http://schemas.openxmlformats.org/officeDocument/2006/relationships/ctrlProp" Target="../ctrlProps/ctrlProp230.xml"/><Relationship Id="rId93" Type="http://schemas.openxmlformats.org/officeDocument/2006/relationships/ctrlProp" Target="../ctrlProps/ctrlProp238.xml"/><Relationship Id="rId3" Type="http://schemas.openxmlformats.org/officeDocument/2006/relationships/vmlDrawing" Target="../drawings/vmlDrawing2.vml"/><Relationship Id="rId12" Type="http://schemas.openxmlformats.org/officeDocument/2006/relationships/ctrlProp" Target="../ctrlProps/ctrlProp157.xml"/><Relationship Id="rId17" Type="http://schemas.openxmlformats.org/officeDocument/2006/relationships/ctrlProp" Target="../ctrlProps/ctrlProp162.xml"/><Relationship Id="rId25" Type="http://schemas.openxmlformats.org/officeDocument/2006/relationships/ctrlProp" Target="../ctrlProps/ctrlProp170.xml"/><Relationship Id="rId33" Type="http://schemas.openxmlformats.org/officeDocument/2006/relationships/ctrlProp" Target="../ctrlProps/ctrlProp178.xml"/><Relationship Id="rId38" Type="http://schemas.openxmlformats.org/officeDocument/2006/relationships/ctrlProp" Target="../ctrlProps/ctrlProp183.xml"/><Relationship Id="rId46" Type="http://schemas.openxmlformats.org/officeDocument/2006/relationships/ctrlProp" Target="../ctrlProps/ctrlProp191.xml"/><Relationship Id="rId59" Type="http://schemas.openxmlformats.org/officeDocument/2006/relationships/ctrlProp" Target="../ctrlProps/ctrlProp204.xml"/><Relationship Id="rId67" Type="http://schemas.openxmlformats.org/officeDocument/2006/relationships/ctrlProp" Target="../ctrlProps/ctrlProp212.xml"/><Relationship Id="rId20" Type="http://schemas.openxmlformats.org/officeDocument/2006/relationships/ctrlProp" Target="../ctrlProps/ctrlProp165.xml"/><Relationship Id="rId41" Type="http://schemas.openxmlformats.org/officeDocument/2006/relationships/ctrlProp" Target="../ctrlProps/ctrlProp186.xml"/><Relationship Id="rId54" Type="http://schemas.openxmlformats.org/officeDocument/2006/relationships/ctrlProp" Target="../ctrlProps/ctrlProp199.xml"/><Relationship Id="rId62" Type="http://schemas.openxmlformats.org/officeDocument/2006/relationships/ctrlProp" Target="../ctrlProps/ctrlProp207.xml"/><Relationship Id="rId70" Type="http://schemas.openxmlformats.org/officeDocument/2006/relationships/ctrlProp" Target="../ctrlProps/ctrlProp215.xml"/><Relationship Id="rId75" Type="http://schemas.openxmlformats.org/officeDocument/2006/relationships/ctrlProp" Target="../ctrlProps/ctrlProp220.xml"/><Relationship Id="rId83" Type="http://schemas.openxmlformats.org/officeDocument/2006/relationships/ctrlProp" Target="../ctrlProps/ctrlProp228.xml"/><Relationship Id="rId88" Type="http://schemas.openxmlformats.org/officeDocument/2006/relationships/ctrlProp" Target="../ctrlProps/ctrlProp233.xml"/><Relationship Id="rId91" Type="http://schemas.openxmlformats.org/officeDocument/2006/relationships/ctrlProp" Target="../ctrlProps/ctrlProp236.xml"/><Relationship Id="rId1" Type="http://schemas.openxmlformats.org/officeDocument/2006/relationships/printerSettings" Target="../printerSettings/printerSettings2.bin"/><Relationship Id="rId6" Type="http://schemas.openxmlformats.org/officeDocument/2006/relationships/ctrlProp" Target="../ctrlProps/ctrlProp151.xml"/><Relationship Id="rId15" Type="http://schemas.openxmlformats.org/officeDocument/2006/relationships/ctrlProp" Target="../ctrlProps/ctrlProp160.xml"/><Relationship Id="rId23" Type="http://schemas.openxmlformats.org/officeDocument/2006/relationships/ctrlProp" Target="../ctrlProps/ctrlProp168.xml"/><Relationship Id="rId28" Type="http://schemas.openxmlformats.org/officeDocument/2006/relationships/ctrlProp" Target="../ctrlProps/ctrlProp173.xml"/><Relationship Id="rId36" Type="http://schemas.openxmlformats.org/officeDocument/2006/relationships/ctrlProp" Target="../ctrlProps/ctrlProp181.xml"/><Relationship Id="rId49" Type="http://schemas.openxmlformats.org/officeDocument/2006/relationships/ctrlProp" Target="../ctrlProps/ctrlProp194.xml"/><Relationship Id="rId57" Type="http://schemas.openxmlformats.org/officeDocument/2006/relationships/ctrlProp" Target="../ctrlProps/ctrlProp202.xml"/><Relationship Id="rId10" Type="http://schemas.openxmlformats.org/officeDocument/2006/relationships/ctrlProp" Target="../ctrlProps/ctrlProp155.xml"/><Relationship Id="rId31" Type="http://schemas.openxmlformats.org/officeDocument/2006/relationships/ctrlProp" Target="../ctrlProps/ctrlProp176.xml"/><Relationship Id="rId44" Type="http://schemas.openxmlformats.org/officeDocument/2006/relationships/ctrlProp" Target="../ctrlProps/ctrlProp189.xml"/><Relationship Id="rId52" Type="http://schemas.openxmlformats.org/officeDocument/2006/relationships/ctrlProp" Target="../ctrlProps/ctrlProp197.xml"/><Relationship Id="rId60" Type="http://schemas.openxmlformats.org/officeDocument/2006/relationships/ctrlProp" Target="../ctrlProps/ctrlProp205.xml"/><Relationship Id="rId65" Type="http://schemas.openxmlformats.org/officeDocument/2006/relationships/ctrlProp" Target="../ctrlProps/ctrlProp210.xml"/><Relationship Id="rId73" Type="http://schemas.openxmlformats.org/officeDocument/2006/relationships/ctrlProp" Target="../ctrlProps/ctrlProp218.xml"/><Relationship Id="rId78" Type="http://schemas.openxmlformats.org/officeDocument/2006/relationships/ctrlProp" Target="../ctrlProps/ctrlProp223.xml"/><Relationship Id="rId81" Type="http://schemas.openxmlformats.org/officeDocument/2006/relationships/ctrlProp" Target="../ctrlProps/ctrlProp226.xml"/><Relationship Id="rId86" Type="http://schemas.openxmlformats.org/officeDocument/2006/relationships/ctrlProp" Target="../ctrlProps/ctrlProp231.xml"/><Relationship Id="rId4" Type="http://schemas.openxmlformats.org/officeDocument/2006/relationships/ctrlProp" Target="../ctrlProps/ctrlProp149.xml"/><Relationship Id="rId9" Type="http://schemas.openxmlformats.org/officeDocument/2006/relationships/ctrlProp" Target="../ctrlProps/ctrlProp15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43.xml"/><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3.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3.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37" Type="http://schemas.openxmlformats.org/officeDocument/2006/relationships/ctrlProp" Target="../ctrlProps/ctrlProp272.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36" Type="http://schemas.openxmlformats.org/officeDocument/2006/relationships/ctrlProp" Target="../ctrlProps/ctrlProp271.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ctrlProp" Target="../ctrlProps/ctrlProp239.x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35" Type="http://schemas.openxmlformats.org/officeDocument/2006/relationships/ctrlProp" Target="../ctrlProps/ctrlProp270.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81"/>
  <sheetViews>
    <sheetView topLeftCell="A37" workbookViewId="0">
      <selection activeCell="S36" sqref="S36"/>
    </sheetView>
  </sheetViews>
  <sheetFormatPr defaultRowHeight="15" x14ac:dyDescent="0.25"/>
  <cols>
    <col min="5" max="5" width="10.140625" bestFit="1" customWidth="1"/>
    <col min="25" max="29" width="9.140625" customWidth="1"/>
  </cols>
  <sheetData>
    <row r="1" spans="1:28" ht="15.75" thickBot="1" x14ac:dyDescent="0.3"/>
    <row r="2" spans="1:28" ht="18.75" x14ac:dyDescent="0.25">
      <c r="A2" s="420" t="s">
        <v>386</v>
      </c>
      <c r="B2" s="421"/>
      <c r="C2" s="421"/>
      <c r="D2" s="421"/>
      <c r="E2" s="421"/>
      <c r="F2" s="421"/>
      <c r="G2" s="421"/>
      <c r="H2" s="421"/>
      <c r="I2" s="421"/>
      <c r="J2" s="421"/>
      <c r="K2" s="421"/>
      <c r="L2" s="421"/>
      <c r="M2" s="421"/>
      <c r="N2" s="422"/>
      <c r="O2" s="423" t="s">
        <v>387</v>
      </c>
      <c r="P2" s="424"/>
      <c r="Q2" s="424"/>
      <c r="R2" s="424"/>
      <c r="S2" s="424"/>
      <c r="T2" s="424"/>
      <c r="U2" s="424"/>
      <c r="V2" s="424"/>
      <c r="W2" s="424"/>
      <c r="X2" s="424"/>
      <c r="Y2" s="424"/>
      <c r="Z2" s="424"/>
      <c r="AA2" s="424"/>
      <c r="AB2" s="425"/>
    </row>
    <row r="3" spans="1:28" ht="19.5" thickBot="1" x14ac:dyDescent="0.3">
      <c r="A3" s="434" t="s">
        <v>217</v>
      </c>
      <c r="B3" s="435"/>
      <c r="C3" s="435"/>
      <c r="D3" s="435"/>
      <c r="E3" s="435"/>
      <c r="F3" s="435"/>
      <c r="G3" s="435"/>
      <c r="H3" s="435"/>
      <c r="I3" s="435"/>
      <c r="J3" s="435"/>
      <c r="K3" s="435"/>
      <c r="L3" s="435"/>
      <c r="M3" s="435"/>
      <c r="N3" s="436"/>
      <c r="O3" s="437" t="s">
        <v>217</v>
      </c>
      <c r="P3" s="438"/>
      <c r="Q3" s="438"/>
      <c r="R3" s="438"/>
      <c r="S3" s="438"/>
      <c r="T3" s="438"/>
      <c r="U3" s="438"/>
      <c r="V3" s="438"/>
      <c r="W3" s="438"/>
      <c r="X3" s="438"/>
      <c r="Y3" s="438"/>
      <c r="Z3" s="438"/>
      <c r="AA3" s="438"/>
      <c r="AB3" s="439"/>
    </row>
    <row r="4" spans="1:28" ht="15.75" thickBot="1" x14ac:dyDescent="0.3">
      <c r="A4" s="447" t="s">
        <v>218</v>
      </c>
      <c r="B4" s="447"/>
      <c r="C4" s="447"/>
      <c r="D4" s="447"/>
      <c r="E4" s="447"/>
      <c r="F4" s="447"/>
      <c r="G4" s="447"/>
      <c r="H4" s="446" t="s">
        <v>389</v>
      </c>
      <c r="I4" s="446"/>
      <c r="J4" s="446"/>
      <c r="K4" s="446"/>
      <c r="L4" s="446"/>
      <c r="M4" s="446"/>
      <c r="N4" s="446"/>
      <c r="O4" s="447" t="s">
        <v>218</v>
      </c>
      <c r="P4" s="447"/>
      <c r="Q4" s="447"/>
      <c r="R4" s="447"/>
      <c r="S4" s="447"/>
      <c r="T4" s="447"/>
      <c r="U4" s="447"/>
      <c r="V4" s="446" t="s">
        <v>389</v>
      </c>
      <c r="W4" s="446"/>
      <c r="X4" s="446"/>
      <c r="Y4" s="446"/>
      <c r="Z4" s="446"/>
      <c r="AA4" s="446"/>
      <c r="AB4" s="446"/>
    </row>
    <row r="5" spans="1:28" ht="15.75" thickBot="1" x14ac:dyDescent="0.3">
      <c r="A5" s="440" t="s">
        <v>219</v>
      </c>
      <c r="B5" s="441"/>
      <c r="C5" s="441"/>
      <c r="D5" s="441"/>
      <c r="E5" s="441"/>
      <c r="F5" s="441"/>
      <c r="G5" s="442"/>
      <c r="H5" s="443" t="s">
        <v>390</v>
      </c>
      <c r="I5" s="444"/>
      <c r="J5" s="444"/>
      <c r="K5" s="444"/>
      <c r="L5" s="444"/>
      <c r="M5" s="444"/>
      <c r="N5" s="445"/>
      <c r="O5" s="440" t="s">
        <v>219</v>
      </c>
      <c r="P5" s="441"/>
      <c r="Q5" s="441"/>
      <c r="R5" s="441"/>
      <c r="S5" s="441"/>
      <c r="T5" s="441"/>
      <c r="U5" s="442"/>
      <c r="V5" s="443" t="s">
        <v>391</v>
      </c>
      <c r="W5" s="444"/>
      <c r="X5" s="444"/>
      <c r="Y5" s="444"/>
      <c r="Z5" s="444"/>
      <c r="AA5" s="444"/>
      <c r="AB5" s="445"/>
    </row>
    <row r="6" spans="1:28" ht="15.75" thickBot="1" x14ac:dyDescent="0.3">
      <c r="A6" s="428" t="s">
        <v>220</v>
      </c>
      <c r="B6" s="429"/>
      <c r="C6" s="429"/>
      <c r="D6" s="429"/>
      <c r="E6" s="429"/>
      <c r="F6" s="429"/>
      <c r="G6" s="429"/>
      <c r="H6" s="429"/>
      <c r="I6" s="429"/>
      <c r="J6" s="429"/>
      <c r="K6" s="429"/>
      <c r="L6" s="429"/>
      <c r="M6" s="429"/>
      <c r="N6" s="430"/>
      <c r="O6" s="428" t="s">
        <v>220</v>
      </c>
      <c r="P6" s="429"/>
      <c r="Q6" s="429"/>
      <c r="R6" s="429"/>
      <c r="S6" s="429"/>
      <c r="T6" s="429"/>
      <c r="U6" s="429"/>
      <c r="V6" s="429"/>
      <c r="W6" s="429"/>
      <c r="X6" s="429"/>
      <c r="Y6" s="429"/>
      <c r="Z6" s="429"/>
      <c r="AA6" s="429"/>
      <c r="AB6" s="430"/>
    </row>
    <row r="7" spans="1:28" ht="16.5" thickBot="1" x14ac:dyDescent="0.3">
      <c r="A7" s="86" t="s">
        <v>221</v>
      </c>
      <c r="B7" s="87"/>
      <c r="C7" s="88"/>
      <c r="D7" s="87"/>
      <c r="E7" s="87"/>
      <c r="F7" s="431"/>
      <c r="G7" s="432"/>
      <c r="H7" s="432"/>
      <c r="I7" s="432"/>
      <c r="J7" s="432"/>
      <c r="K7" s="432"/>
      <c r="L7" s="432"/>
      <c r="M7" s="432"/>
      <c r="N7" s="433"/>
      <c r="O7" s="86" t="s">
        <v>221</v>
      </c>
      <c r="P7" s="87"/>
      <c r="Q7" s="88"/>
      <c r="R7" s="87"/>
      <c r="S7" s="87"/>
      <c r="T7" s="431"/>
      <c r="U7" s="432"/>
      <c r="V7" s="432"/>
      <c r="W7" s="432"/>
      <c r="X7" s="432"/>
      <c r="Y7" s="432"/>
      <c r="Z7" s="432"/>
      <c r="AA7" s="432"/>
      <c r="AB7" s="433"/>
    </row>
    <row r="8" spans="1:28" ht="16.5" thickBot="1" x14ac:dyDescent="0.3">
      <c r="A8" s="89" t="s">
        <v>72</v>
      </c>
      <c r="B8" s="11"/>
      <c r="C8" s="13"/>
      <c r="D8" s="11"/>
      <c r="E8" s="6"/>
      <c r="F8" s="431"/>
      <c r="G8" s="432"/>
      <c r="H8" s="432"/>
      <c r="I8" s="432"/>
      <c r="J8" s="432"/>
      <c r="K8" s="432"/>
      <c r="L8" s="432"/>
      <c r="M8" s="432"/>
      <c r="N8" s="433"/>
      <c r="O8" s="89" t="s">
        <v>72</v>
      </c>
      <c r="P8" s="11"/>
      <c r="Q8" s="13"/>
      <c r="R8" s="11"/>
      <c r="S8" s="6"/>
      <c r="T8" s="431"/>
      <c r="U8" s="432"/>
      <c r="V8" s="432"/>
      <c r="W8" s="432"/>
      <c r="X8" s="432"/>
      <c r="Y8" s="432"/>
      <c r="Z8" s="432"/>
      <c r="AA8" s="432"/>
      <c r="AB8" s="433"/>
    </row>
    <row r="9" spans="1:28" ht="16.5" thickBot="1" x14ac:dyDescent="0.3">
      <c r="A9" s="89" t="s">
        <v>71</v>
      </c>
      <c r="B9" s="11"/>
      <c r="C9" s="13"/>
      <c r="D9" s="11"/>
      <c r="E9" s="6"/>
      <c r="F9" s="431"/>
      <c r="G9" s="432"/>
      <c r="H9" s="432"/>
      <c r="I9" s="432"/>
      <c r="J9" s="432"/>
      <c r="K9" s="432"/>
      <c r="L9" s="432"/>
      <c r="M9" s="432"/>
      <c r="N9" s="433"/>
      <c r="O9" s="89" t="s">
        <v>71</v>
      </c>
      <c r="P9" s="11"/>
      <c r="Q9" s="13"/>
      <c r="R9" s="11"/>
      <c r="S9" s="6"/>
      <c r="T9" s="431"/>
      <c r="U9" s="432"/>
      <c r="V9" s="432"/>
      <c r="W9" s="432"/>
      <c r="X9" s="432"/>
      <c r="Y9" s="432"/>
      <c r="Z9" s="432"/>
      <c r="AA9" s="432"/>
      <c r="AB9" s="433"/>
    </row>
    <row r="10" spans="1:28" ht="16.5" thickBot="1" x14ac:dyDescent="0.3">
      <c r="A10" s="89" t="s">
        <v>222</v>
      </c>
      <c r="B10" s="11"/>
      <c r="C10" s="13"/>
      <c r="D10" s="11"/>
      <c r="E10" s="6"/>
      <c r="F10" s="431"/>
      <c r="G10" s="432"/>
      <c r="H10" s="432"/>
      <c r="I10" s="432"/>
      <c r="J10" s="432"/>
      <c r="K10" s="432"/>
      <c r="L10" s="432"/>
      <c r="M10" s="432"/>
      <c r="N10" s="433"/>
      <c r="O10" s="89" t="s">
        <v>222</v>
      </c>
      <c r="P10" s="11"/>
      <c r="Q10" s="13"/>
      <c r="R10" s="11"/>
      <c r="S10" s="6"/>
      <c r="T10" s="431"/>
      <c r="U10" s="432"/>
      <c r="V10" s="432"/>
      <c r="W10" s="432"/>
      <c r="X10" s="432"/>
      <c r="Y10" s="432"/>
      <c r="Z10" s="432"/>
      <c r="AA10" s="432"/>
      <c r="AB10" s="433"/>
    </row>
    <row r="11" spans="1:28" ht="16.5" thickBot="1" x14ac:dyDescent="0.3">
      <c r="A11" s="89" t="s">
        <v>70</v>
      </c>
      <c r="B11" s="11"/>
      <c r="C11" s="13"/>
      <c r="D11" s="11"/>
      <c r="E11" s="6"/>
      <c r="F11" s="448"/>
      <c r="G11" s="449"/>
      <c r="H11" s="449"/>
      <c r="I11" s="449"/>
      <c r="J11" s="449"/>
      <c r="K11" s="449"/>
      <c r="L11" s="449"/>
      <c r="M11" s="449"/>
      <c r="N11" s="450"/>
      <c r="O11" s="89" t="s">
        <v>70</v>
      </c>
      <c r="P11" s="11"/>
      <c r="Q11" s="13"/>
      <c r="R11" s="11"/>
      <c r="S11" s="6"/>
      <c r="T11" s="448"/>
      <c r="U11" s="449"/>
      <c r="V11" s="449"/>
      <c r="W11" s="449"/>
      <c r="X11" s="449"/>
      <c r="Y11" s="449"/>
      <c r="Z11" s="449"/>
      <c r="AA11" s="449"/>
      <c r="AB11" s="450"/>
    </row>
    <row r="12" spans="1:28" ht="16.5" thickBot="1" x14ac:dyDescent="0.3">
      <c r="A12" s="89" t="s">
        <v>223</v>
      </c>
      <c r="B12" s="11"/>
      <c r="C12" s="13"/>
      <c r="D12" s="11"/>
      <c r="E12" s="6"/>
      <c r="F12" s="431"/>
      <c r="G12" s="432"/>
      <c r="H12" s="432"/>
      <c r="I12" s="432"/>
      <c r="J12" s="432"/>
      <c r="K12" s="432"/>
      <c r="L12" s="432"/>
      <c r="M12" s="432"/>
      <c r="N12" s="433"/>
      <c r="O12" s="89" t="s">
        <v>223</v>
      </c>
      <c r="P12" s="11"/>
      <c r="Q12" s="13"/>
      <c r="R12" s="11"/>
      <c r="S12" s="6"/>
      <c r="T12" s="431"/>
      <c r="U12" s="432"/>
      <c r="V12" s="432"/>
      <c r="W12" s="432"/>
      <c r="X12" s="432"/>
      <c r="Y12" s="432"/>
      <c r="Z12" s="432"/>
      <c r="AA12" s="432"/>
      <c r="AB12" s="433"/>
    </row>
    <row r="13" spans="1:28" ht="16.5" thickBot="1" x14ac:dyDescent="0.3">
      <c r="A13" s="89" t="s">
        <v>224</v>
      </c>
      <c r="B13" s="11"/>
      <c r="C13" s="13"/>
      <c r="D13" s="11"/>
      <c r="E13" s="6"/>
      <c r="F13" s="431"/>
      <c r="G13" s="432"/>
      <c r="H13" s="432"/>
      <c r="I13" s="432"/>
      <c r="J13" s="432"/>
      <c r="K13" s="432"/>
      <c r="L13" s="432"/>
      <c r="M13" s="432"/>
      <c r="N13" s="433"/>
      <c r="O13" s="89" t="s">
        <v>224</v>
      </c>
      <c r="P13" s="11"/>
      <c r="Q13" s="13"/>
      <c r="R13" s="11"/>
      <c r="S13" s="6"/>
      <c r="T13" s="431"/>
      <c r="U13" s="432"/>
      <c r="V13" s="432"/>
      <c r="W13" s="432"/>
      <c r="X13" s="432"/>
      <c r="Y13" s="432"/>
      <c r="Z13" s="432"/>
      <c r="AA13" s="432"/>
      <c r="AB13" s="433"/>
    </row>
    <row r="14" spans="1:28" ht="16.5" thickBot="1" x14ac:dyDescent="0.3">
      <c r="A14" s="89" t="s">
        <v>225</v>
      </c>
      <c r="B14" s="11"/>
      <c r="C14" s="13"/>
      <c r="D14" s="11"/>
      <c r="E14" s="6"/>
      <c r="F14" s="431"/>
      <c r="G14" s="432"/>
      <c r="H14" s="432"/>
      <c r="I14" s="432"/>
      <c r="J14" s="432"/>
      <c r="K14" s="432"/>
      <c r="L14" s="432"/>
      <c r="M14" s="432"/>
      <c r="N14" s="433"/>
      <c r="O14" s="89" t="s">
        <v>225</v>
      </c>
      <c r="P14" s="11"/>
      <c r="Q14" s="13"/>
      <c r="R14" s="11"/>
      <c r="S14" s="6"/>
      <c r="T14" s="431"/>
      <c r="U14" s="432"/>
      <c r="V14" s="432"/>
      <c r="W14" s="432"/>
      <c r="X14" s="432"/>
      <c r="Y14" s="432"/>
      <c r="Z14" s="432"/>
      <c r="AA14" s="432"/>
      <c r="AB14" s="433"/>
    </row>
    <row r="15" spans="1:28" ht="15.75" x14ac:dyDescent="0.25">
      <c r="A15" s="213" t="s">
        <v>226</v>
      </c>
      <c r="B15" s="214"/>
      <c r="C15" s="215"/>
      <c r="D15" s="214"/>
      <c r="E15" s="216"/>
      <c r="F15" s="217"/>
      <c r="G15" s="217"/>
      <c r="H15" s="217"/>
      <c r="I15" s="217"/>
      <c r="J15" s="217"/>
      <c r="K15" s="217"/>
      <c r="L15" s="217"/>
      <c r="M15" s="217"/>
      <c r="N15" s="218"/>
      <c r="O15" s="213" t="s">
        <v>226</v>
      </c>
      <c r="P15" s="214"/>
      <c r="Q15" s="215"/>
      <c r="R15" s="214"/>
      <c r="S15" s="216"/>
      <c r="T15" s="217"/>
      <c r="U15" s="217"/>
      <c r="V15" s="217"/>
      <c r="W15" s="217"/>
      <c r="X15" s="217"/>
      <c r="Y15" s="217"/>
      <c r="Z15" s="217"/>
      <c r="AA15" s="217"/>
      <c r="AB15" s="218"/>
    </row>
    <row r="16" spans="1:28" ht="15.75" thickBot="1" x14ac:dyDescent="0.3">
      <c r="A16" s="219"/>
      <c r="B16" s="90" t="s">
        <v>227</v>
      </c>
      <c r="C16" s="91"/>
      <c r="D16" s="195"/>
      <c r="E16" s="90" t="s">
        <v>228</v>
      </c>
      <c r="F16" s="220"/>
      <c r="G16" s="220"/>
      <c r="H16" s="220"/>
      <c r="I16" s="220"/>
      <c r="J16" s="220"/>
      <c r="K16" s="220"/>
      <c r="L16" s="220"/>
      <c r="M16" s="220"/>
      <c r="N16" s="221"/>
      <c r="O16" s="219"/>
      <c r="P16" s="90" t="s">
        <v>227</v>
      </c>
      <c r="Q16" s="91"/>
      <c r="R16" s="195"/>
      <c r="S16" s="90" t="s">
        <v>228</v>
      </c>
      <c r="T16" s="220"/>
      <c r="U16" s="220"/>
      <c r="V16" s="220"/>
      <c r="W16" s="220"/>
      <c r="X16" s="220"/>
      <c r="Y16" s="220"/>
      <c r="Z16" s="220"/>
      <c r="AA16" s="220"/>
      <c r="AB16" s="221"/>
    </row>
    <row r="17" spans="1:28" ht="16.5" thickBot="1" x14ac:dyDescent="0.3">
      <c r="A17" s="451"/>
      <c r="B17" s="451"/>
      <c r="C17" s="451"/>
      <c r="D17" s="451"/>
      <c r="E17" s="451"/>
      <c r="F17" s="451"/>
      <c r="G17" s="451"/>
      <c r="H17" s="451"/>
      <c r="I17" s="451"/>
      <c r="J17" s="451"/>
      <c r="K17" s="451"/>
      <c r="L17" s="451"/>
      <c r="M17" s="451"/>
      <c r="N17" s="451"/>
      <c r="O17" s="451"/>
      <c r="P17" s="451"/>
      <c r="Q17" s="451"/>
      <c r="R17" s="451"/>
      <c r="S17" s="451"/>
      <c r="T17" s="451"/>
      <c r="U17" s="451"/>
      <c r="V17" s="451"/>
      <c r="W17" s="451"/>
      <c r="X17" s="451"/>
      <c r="Y17" s="451"/>
      <c r="Z17" s="451"/>
      <c r="AA17" s="451"/>
      <c r="AB17" s="451"/>
    </row>
    <row r="18" spans="1:28" ht="15.75" thickBot="1" x14ac:dyDescent="0.3">
      <c r="A18" s="428" t="s">
        <v>229</v>
      </c>
      <c r="B18" s="429"/>
      <c r="C18" s="429"/>
      <c r="D18" s="429"/>
      <c r="E18" s="429"/>
      <c r="F18" s="429"/>
      <c r="G18" s="429"/>
      <c r="H18" s="429"/>
      <c r="I18" s="429"/>
      <c r="J18" s="429"/>
      <c r="K18" s="429"/>
      <c r="L18" s="429"/>
      <c r="M18" s="429"/>
      <c r="N18" s="430"/>
      <c r="O18" s="428" t="s">
        <v>229</v>
      </c>
      <c r="P18" s="429"/>
      <c r="Q18" s="429"/>
      <c r="R18" s="429"/>
      <c r="S18" s="429"/>
      <c r="T18" s="429"/>
      <c r="U18" s="429"/>
      <c r="V18" s="429"/>
      <c r="W18" s="429"/>
      <c r="X18" s="429"/>
      <c r="Y18" s="429"/>
      <c r="Z18" s="429"/>
      <c r="AA18" s="429"/>
      <c r="AB18" s="430"/>
    </row>
    <row r="19" spans="1:28" ht="15.75" x14ac:dyDescent="0.25">
      <c r="A19" s="222"/>
      <c r="B19" s="21"/>
      <c r="C19" s="21"/>
      <c r="D19" s="21"/>
      <c r="E19" s="21"/>
      <c r="F19" s="21"/>
      <c r="G19" s="21"/>
      <c r="H19" s="223" t="s">
        <v>230</v>
      </c>
      <c r="I19" s="224" t="s">
        <v>231</v>
      </c>
      <c r="J19" s="426" t="s">
        <v>232</v>
      </c>
      <c r="K19" s="426"/>
      <c r="L19" s="426"/>
      <c r="M19" s="426"/>
      <c r="N19" s="427"/>
      <c r="O19" s="222"/>
      <c r="P19" s="21"/>
      <c r="Q19" s="21"/>
      <c r="R19" s="21"/>
      <c r="S19" s="21"/>
      <c r="T19" s="21"/>
      <c r="U19" s="21"/>
      <c r="V19" s="223" t="s">
        <v>230</v>
      </c>
      <c r="W19" s="224" t="s">
        <v>231</v>
      </c>
      <c r="X19" s="426" t="s">
        <v>232</v>
      </c>
      <c r="Y19" s="426"/>
      <c r="Z19" s="426"/>
      <c r="AA19" s="426"/>
      <c r="AB19" s="427"/>
    </row>
    <row r="20" spans="1:28" ht="16.5" thickBot="1" x14ac:dyDescent="0.3">
      <c r="A20" s="225" t="s">
        <v>233</v>
      </c>
      <c r="B20" s="21"/>
      <c r="C20" s="21"/>
      <c r="D20" s="21"/>
      <c r="E20" s="21"/>
      <c r="F20" s="21"/>
      <c r="G20" s="21"/>
      <c r="H20" s="193"/>
      <c r="I20" s="193"/>
      <c r="J20" s="226"/>
      <c r="K20" s="227"/>
      <c r="L20" s="227"/>
      <c r="M20" s="227"/>
      <c r="N20" s="120"/>
      <c r="O20" s="225" t="s">
        <v>233</v>
      </c>
      <c r="P20" s="21"/>
      <c r="Q20" s="21"/>
      <c r="R20" s="21"/>
      <c r="S20" s="21"/>
      <c r="T20" s="21"/>
      <c r="U20" s="21"/>
      <c r="V20" s="193"/>
      <c r="W20" s="193"/>
      <c r="X20" s="226"/>
      <c r="Y20" s="227"/>
      <c r="Z20" s="227"/>
      <c r="AA20" s="227"/>
      <c r="AB20" s="120"/>
    </row>
    <row r="21" spans="1:28" ht="15.75" x14ac:dyDescent="0.25">
      <c r="A21" s="228"/>
      <c r="B21" s="21"/>
      <c r="C21" s="21"/>
      <c r="D21" s="21"/>
      <c r="E21" s="21"/>
      <c r="F21" s="21"/>
      <c r="G21" s="21"/>
      <c r="H21" s="21"/>
      <c r="I21" s="21"/>
      <c r="J21" s="21"/>
      <c r="K21" s="21"/>
      <c r="L21" s="21"/>
      <c r="M21" s="21"/>
      <c r="N21" s="111"/>
      <c r="O21" s="228"/>
      <c r="P21" s="21"/>
      <c r="Q21" s="21"/>
      <c r="R21" s="21"/>
      <c r="S21" s="21"/>
      <c r="T21" s="21"/>
      <c r="U21" s="21"/>
      <c r="V21" s="21"/>
      <c r="W21" s="21"/>
      <c r="X21" s="21"/>
      <c r="Y21" s="21"/>
      <c r="Z21" s="21"/>
      <c r="AA21" s="21"/>
      <c r="AB21" s="111"/>
    </row>
    <row r="22" spans="1:28" ht="12" customHeight="1" thickBot="1" x14ac:dyDescent="0.3">
      <c r="A22" s="225" t="s">
        <v>234</v>
      </c>
      <c r="B22" s="21"/>
      <c r="C22" s="21"/>
      <c r="D22" s="21"/>
      <c r="E22" s="21"/>
      <c r="F22" s="21"/>
      <c r="G22" s="21"/>
      <c r="H22" s="193"/>
      <c r="I22" s="193"/>
      <c r="J22" s="226"/>
      <c r="K22" s="227"/>
      <c r="L22" s="227"/>
      <c r="M22" s="227"/>
      <c r="N22" s="120"/>
      <c r="O22" s="225" t="s">
        <v>234</v>
      </c>
      <c r="P22" s="21"/>
      <c r="Q22" s="21"/>
      <c r="R22" s="21"/>
      <c r="S22" s="21"/>
      <c r="T22" s="21"/>
      <c r="U22" s="21"/>
      <c r="V22" s="193"/>
      <c r="W22" s="193"/>
      <c r="X22" s="226"/>
      <c r="Y22" s="227"/>
      <c r="Z22" s="227"/>
      <c r="AA22" s="227"/>
      <c r="AB22" s="120"/>
    </row>
    <row r="23" spans="1:28" ht="15.75" x14ac:dyDescent="0.25">
      <c r="A23" s="228"/>
      <c r="B23" s="21"/>
      <c r="C23" s="21"/>
      <c r="D23" s="21"/>
      <c r="E23" s="21"/>
      <c r="F23" s="21"/>
      <c r="G23" s="21"/>
      <c r="H23" s="21"/>
      <c r="I23" s="21"/>
      <c r="J23" s="21"/>
      <c r="K23" s="21"/>
      <c r="L23" s="21"/>
      <c r="M23" s="21"/>
      <c r="N23" s="111"/>
      <c r="O23" s="228"/>
      <c r="P23" s="21"/>
      <c r="Q23" s="21"/>
      <c r="R23" s="21"/>
      <c r="S23" s="21"/>
      <c r="T23" s="21"/>
      <c r="U23" s="21"/>
      <c r="V23" s="21"/>
      <c r="W23" s="21"/>
      <c r="X23" s="21"/>
      <c r="Y23" s="21"/>
      <c r="Z23" s="21"/>
      <c r="AA23" s="21"/>
      <c r="AB23" s="111"/>
    </row>
    <row r="24" spans="1:28" ht="16.5" thickBot="1" x14ac:dyDescent="0.3">
      <c r="A24" s="225" t="s">
        <v>235</v>
      </c>
      <c r="B24" s="21"/>
      <c r="C24" s="21"/>
      <c r="D24" s="21"/>
      <c r="E24" s="21"/>
      <c r="F24" s="21"/>
      <c r="G24" s="21"/>
      <c r="H24" s="193"/>
      <c r="I24" s="193"/>
      <c r="J24" s="226"/>
      <c r="K24" s="227"/>
      <c r="L24" s="227"/>
      <c r="M24" s="227"/>
      <c r="N24" s="120"/>
      <c r="O24" s="225" t="s">
        <v>235</v>
      </c>
      <c r="P24" s="21"/>
      <c r="Q24" s="21"/>
      <c r="R24" s="21"/>
      <c r="S24" s="21"/>
      <c r="T24" s="21"/>
      <c r="U24" s="21"/>
      <c r="V24" s="193"/>
      <c r="W24" s="193"/>
      <c r="X24" s="226"/>
      <c r="Y24" s="227"/>
      <c r="Z24" s="227"/>
      <c r="AA24" s="227"/>
      <c r="AB24" s="120"/>
    </row>
    <row r="25" spans="1:28" ht="15.75" x14ac:dyDescent="0.25">
      <c r="A25" s="228"/>
      <c r="B25" s="21"/>
      <c r="C25" s="21"/>
      <c r="D25" s="21"/>
      <c r="E25" s="21"/>
      <c r="F25" s="21"/>
      <c r="G25" s="21"/>
      <c r="H25" s="21"/>
      <c r="I25" s="21"/>
      <c r="J25" s="21"/>
      <c r="K25" s="21"/>
      <c r="L25" s="21"/>
      <c r="M25" s="21"/>
      <c r="N25" s="111"/>
      <c r="O25" s="228"/>
      <c r="P25" s="21"/>
      <c r="Q25" s="21"/>
      <c r="R25" s="21"/>
      <c r="S25" s="21"/>
      <c r="T25" s="21"/>
      <c r="U25" s="21"/>
      <c r="V25" s="21"/>
      <c r="W25" s="21"/>
      <c r="X25" s="21"/>
      <c r="Y25" s="21"/>
      <c r="Z25" s="21"/>
      <c r="AA25" s="21"/>
      <c r="AB25" s="111"/>
    </row>
    <row r="26" spans="1:28" ht="16.5" thickBot="1" x14ac:dyDescent="0.3">
      <c r="A26" s="225" t="s">
        <v>236</v>
      </c>
      <c r="B26" s="21"/>
      <c r="C26" s="21"/>
      <c r="D26" s="21"/>
      <c r="E26" s="21"/>
      <c r="F26" s="21"/>
      <c r="G26" s="21"/>
      <c r="H26" s="193"/>
      <c r="I26" s="193"/>
      <c r="J26" s="226"/>
      <c r="K26" s="227"/>
      <c r="L26" s="227"/>
      <c r="M26" s="227"/>
      <c r="N26" s="120"/>
      <c r="O26" s="225" t="s">
        <v>236</v>
      </c>
      <c r="P26" s="21"/>
      <c r="Q26" s="21"/>
      <c r="R26" s="21"/>
      <c r="S26" s="21"/>
      <c r="T26" s="21"/>
      <c r="U26" s="21"/>
      <c r="V26" s="193"/>
      <c r="W26" s="193"/>
      <c r="X26" s="226"/>
      <c r="Y26" s="227"/>
      <c r="Z26" s="227"/>
      <c r="AA26" s="227"/>
      <c r="AB26" s="120"/>
    </row>
    <row r="27" spans="1:28" ht="15.75" x14ac:dyDescent="0.25">
      <c r="A27" s="228"/>
      <c r="B27" s="21"/>
      <c r="C27" s="21"/>
      <c r="D27" s="21"/>
      <c r="E27" s="21"/>
      <c r="F27" s="21"/>
      <c r="G27" s="21"/>
      <c r="H27" s="21"/>
      <c r="I27" s="21"/>
      <c r="J27" s="21"/>
      <c r="K27" s="21"/>
      <c r="L27" s="21"/>
      <c r="M27" s="21"/>
      <c r="N27" s="111"/>
      <c r="O27" s="228"/>
      <c r="P27" s="21"/>
      <c r="Q27" s="21"/>
      <c r="R27" s="21"/>
      <c r="S27" s="21"/>
      <c r="T27" s="21"/>
      <c r="U27" s="21"/>
      <c r="V27" s="21"/>
      <c r="W27" s="21"/>
      <c r="X27" s="21"/>
      <c r="Y27" s="21"/>
      <c r="Z27" s="21"/>
      <c r="AA27" s="21"/>
      <c r="AB27" s="111"/>
    </row>
    <row r="28" spans="1:28" ht="16.5" thickBot="1" x14ac:dyDescent="0.3">
      <c r="A28" s="225" t="s">
        <v>237</v>
      </c>
      <c r="B28" s="21"/>
      <c r="C28" s="21"/>
      <c r="D28" s="21"/>
      <c r="E28" s="21"/>
      <c r="F28" s="21"/>
      <c r="G28" s="21"/>
      <c r="H28" s="193"/>
      <c r="I28" s="193"/>
      <c r="J28" s="226"/>
      <c r="K28" s="227"/>
      <c r="L28" s="227"/>
      <c r="M28" s="227"/>
      <c r="N28" s="120"/>
      <c r="O28" s="225" t="s">
        <v>237</v>
      </c>
      <c r="P28" s="21"/>
      <c r="Q28" s="21"/>
      <c r="R28" s="21"/>
      <c r="S28" s="21"/>
      <c r="T28" s="21"/>
      <c r="U28" s="21"/>
      <c r="V28" s="193"/>
      <c r="W28" s="193"/>
      <c r="X28" s="226"/>
      <c r="Y28" s="227"/>
      <c r="Z28" s="227"/>
      <c r="AA28" s="227"/>
      <c r="AB28" s="120"/>
    </row>
    <row r="29" spans="1:28" ht="16.5" thickBot="1" x14ac:dyDescent="0.3">
      <c r="A29" s="225" t="s">
        <v>238</v>
      </c>
      <c r="B29" s="21"/>
      <c r="C29" s="21"/>
      <c r="D29" s="21"/>
      <c r="E29" s="21"/>
      <c r="F29" s="21"/>
      <c r="G29" s="21"/>
      <c r="H29" s="193"/>
      <c r="I29" s="193"/>
      <c r="J29" s="226"/>
      <c r="K29" s="227"/>
      <c r="L29" s="227"/>
      <c r="M29" s="227"/>
      <c r="N29" s="120"/>
      <c r="O29" s="225" t="s">
        <v>238</v>
      </c>
      <c r="P29" s="21"/>
      <c r="Q29" s="21"/>
      <c r="R29" s="21"/>
      <c r="S29" s="21"/>
      <c r="T29" s="21"/>
      <c r="U29" s="21"/>
      <c r="V29" s="193"/>
      <c r="W29" s="193"/>
      <c r="X29" s="226"/>
      <c r="Y29" s="227"/>
      <c r="Z29" s="227"/>
      <c r="AA29" s="227"/>
      <c r="AB29" s="120"/>
    </row>
    <row r="30" spans="1:28" ht="16.5" thickBot="1" x14ac:dyDescent="0.3">
      <c r="A30" s="229"/>
      <c r="B30" s="230"/>
      <c r="C30" s="230"/>
      <c r="D30" s="230"/>
      <c r="E30" s="230"/>
      <c r="F30" s="230"/>
      <c r="G30" s="230"/>
      <c r="H30" s="230"/>
      <c r="I30" s="230"/>
      <c r="J30" s="230"/>
      <c r="K30" s="230"/>
      <c r="L30" s="230"/>
      <c r="M30" s="230"/>
      <c r="N30" s="120"/>
      <c r="O30" s="229"/>
      <c r="P30" s="230"/>
      <c r="Q30" s="230"/>
      <c r="R30" s="230"/>
      <c r="S30" s="230"/>
      <c r="T30" s="230"/>
      <c r="U30" s="230"/>
      <c r="V30" s="230"/>
      <c r="W30" s="230"/>
      <c r="X30" s="230"/>
      <c r="Y30" s="230"/>
      <c r="Z30" s="230"/>
      <c r="AA30" s="230"/>
      <c r="AB30" s="120"/>
    </row>
    <row r="31" spans="1:28" ht="15.75" x14ac:dyDescent="0.25">
      <c r="A31" s="21"/>
      <c r="B31" s="21"/>
      <c r="C31" s="21"/>
      <c r="D31" s="21"/>
      <c r="E31" s="21"/>
      <c r="F31" s="21"/>
      <c r="G31" s="21"/>
      <c r="H31" s="21"/>
      <c r="I31" s="21"/>
      <c r="J31" s="21"/>
      <c r="K31" s="21"/>
      <c r="L31" s="21"/>
      <c r="M31" s="21"/>
      <c r="N31" s="7"/>
      <c r="O31" s="21"/>
      <c r="P31" s="21"/>
      <c r="Q31" s="21"/>
      <c r="R31" s="21"/>
      <c r="S31" s="21"/>
      <c r="T31" s="21"/>
      <c r="U31" s="21"/>
      <c r="V31" s="21"/>
      <c r="W31" s="21"/>
      <c r="X31" s="21"/>
      <c r="Y31" s="21"/>
      <c r="Z31" s="21"/>
      <c r="AA31" s="21"/>
      <c r="AB31" s="7"/>
    </row>
    <row r="32" spans="1:28" ht="16.5" thickBot="1" x14ac:dyDescent="0.3">
      <c r="A32" s="28" t="s">
        <v>239</v>
      </c>
      <c r="B32" s="102"/>
      <c r="C32" s="102"/>
      <c r="D32" s="102"/>
      <c r="E32" s="102"/>
      <c r="F32" s="21"/>
      <c r="G32" s="21"/>
      <c r="H32" s="21"/>
      <c r="I32" s="21"/>
      <c r="J32" s="21"/>
      <c r="K32" s="21"/>
      <c r="L32" s="21"/>
      <c r="M32" s="21"/>
      <c r="N32" s="7"/>
      <c r="O32" s="28" t="s">
        <v>239</v>
      </c>
      <c r="P32" s="102"/>
      <c r="Q32" s="102"/>
      <c r="R32" s="102"/>
      <c r="S32" s="102"/>
      <c r="T32" s="21"/>
      <c r="U32" s="21"/>
      <c r="V32" s="21"/>
      <c r="W32" s="21"/>
      <c r="X32" s="21"/>
      <c r="Y32" s="21"/>
      <c r="Z32" s="21"/>
      <c r="AA32" s="21"/>
      <c r="AB32" s="7"/>
    </row>
    <row r="33" spans="1:28" ht="16.5" thickBot="1" x14ac:dyDescent="0.3">
      <c r="A33" s="21"/>
      <c r="B33" s="21"/>
      <c r="C33" s="21"/>
      <c r="D33" s="21"/>
      <c r="E33" s="21"/>
      <c r="F33" s="21"/>
      <c r="G33" s="21" t="s">
        <v>240</v>
      </c>
      <c r="H33" s="21" t="s">
        <v>231</v>
      </c>
      <c r="I33" s="417" t="s">
        <v>241</v>
      </c>
      <c r="J33" s="418"/>
      <c r="K33" s="418"/>
      <c r="L33" s="418"/>
      <c r="M33" s="418"/>
      <c r="N33" s="419"/>
      <c r="O33" s="21"/>
      <c r="P33" s="21"/>
      <c r="Q33" s="21"/>
      <c r="R33" s="21"/>
      <c r="S33" s="21"/>
      <c r="T33" s="21"/>
      <c r="U33" s="21" t="s">
        <v>240</v>
      </c>
      <c r="V33" s="21" t="s">
        <v>231</v>
      </c>
      <c r="W33" s="417" t="s">
        <v>241</v>
      </c>
      <c r="X33" s="418"/>
      <c r="Y33" s="418"/>
      <c r="Z33" s="418"/>
      <c r="AA33" s="418"/>
      <c r="AB33" s="419"/>
    </row>
    <row r="34" spans="1:28" ht="16.5" thickBot="1" x14ac:dyDescent="0.3">
      <c r="A34" s="231" t="s">
        <v>242</v>
      </c>
      <c r="B34" s="21"/>
      <c r="C34" s="21"/>
      <c r="D34" s="21"/>
      <c r="E34" s="21"/>
      <c r="F34" s="21"/>
      <c r="G34" s="193"/>
      <c r="H34" s="193"/>
      <c r="I34" s="391"/>
      <c r="J34" s="392"/>
      <c r="K34" s="392"/>
      <c r="L34" s="392"/>
      <c r="M34" s="392"/>
      <c r="N34" s="393"/>
      <c r="O34" s="231" t="s">
        <v>242</v>
      </c>
      <c r="P34" s="21"/>
      <c r="Q34" s="21"/>
      <c r="R34" s="21"/>
      <c r="S34" s="21"/>
      <c r="T34" s="21"/>
      <c r="U34" s="193"/>
      <c r="V34" s="193"/>
      <c r="W34" s="391"/>
      <c r="X34" s="392"/>
      <c r="Y34" s="392"/>
      <c r="Z34" s="392"/>
      <c r="AA34" s="392"/>
      <c r="AB34" s="393"/>
    </row>
    <row r="35" spans="1:28" ht="16.5" thickBot="1" x14ac:dyDescent="0.3">
      <c r="A35" s="231" t="s">
        <v>243</v>
      </c>
      <c r="B35" s="21"/>
      <c r="C35" s="21"/>
      <c r="D35" s="21"/>
      <c r="E35" s="21"/>
      <c r="F35" s="21"/>
      <c r="G35" s="193"/>
      <c r="H35" s="193"/>
      <c r="I35" s="391"/>
      <c r="J35" s="392"/>
      <c r="K35" s="392"/>
      <c r="L35" s="392"/>
      <c r="M35" s="392"/>
      <c r="N35" s="393"/>
      <c r="O35" s="231" t="s">
        <v>243</v>
      </c>
      <c r="P35" s="21"/>
      <c r="Q35" s="21"/>
      <c r="R35" s="21"/>
      <c r="S35" s="21"/>
      <c r="T35" s="21"/>
      <c r="U35" s="193"/>
      <c r="V35" s="193"/>
      <c r="W35" s="391"/>
      <c r="X35" s="392"/>
      <c r="Y35" s="392"/>
      <c r="Z35" s="392"/>
      <c r="AA35" s="392"/>
      <c r="AB35" s="393"/>
    </row>
    <row r="36" spans="1:28" ht="16.5" thickBot="1" x14ac:dyDescent="0.3">
      <c r="A36" s="231" t="s">
        <v>244</v>
      </c>
      <c r="B36" s="21"/>
      <c r="C36" s="21"/>
      <c r="D36" s="21"/>
      <c r="E36" s="21"/>
      <c r="F36" s="21"/>
      <c r="G36" s="193"/>
      <c r="H36" s="193"/>
      <c r="I36" s="391"/>
      <c r="J36" s="392"/>
      <c r="K36" s="392"/>
      <c r="L36" s="392"/>
      <c r="M36" s="392"/>
      <c r="N36" s="393"/>
      <c r="O36" s="231" t="s">
        <v>244</v>
      </c>
      <c r="P36" s="21"/>
      <c r="Q36" s="21"/>
      <c r="R36" s="21"/>
      <c r="S36" s="21"/>
      <c r="T36" s="21"/>
      <c r="U36" s="193"/>
      <c r="V36" s="193"/>
      <c r="W36" s="391"/>
      <c r="X36" s="392"/>
      <c r="Y36" s="392"/>
      <c r="Z36" s="392"/>
      <c r="AA36" s="392"/>
      <c r="AB36" s="393"/>
    </row>
    <row r="37" spans="1:28" ht="16.5" thickBot="1" x14ac:dyDescent="0.3">
      <c r="A37" s="231" t="s">
        <v>245</v>
      </c>
      <c r="B37" s="21"/>
      <c r="C37" s="21"/>
      <c r="D37" s="21"/>
      <c r="E37" s="21"/>
      <c r="F37" s="21"/>
      <c r="G37" s="193"/>
      <c r="H37" s="193"/>
      <c r="I37" s="391"/>
      <c r="J37" s="392"/>
      <c r="K37" s="392"/>
      <c r="L37" s="392"/>
      <c r="M37" s="392"/>
      <c r="N37" s="393"/>
      <c r="O37" s="231" t="s">
        <v>245</v>
      </c>
      <c r="P37" s="21"/>
      <c r="Q37" s="21"/>
      <c r="R37" s="21"/>
      <c r="S37" s="21"/>
      <c r="T37" s="21"/>
      <c r="U37" s="193"/>
      <c r="V37" s="193"/>
      <c r="W37" s="391"/>
      <c r="X37" s="392"/>
      <c r="Y37" s="392"/>
      <c r="Z37" s="392"/>
      <c r="AA37" s="392"/>
      <c r="AB37" s="393"/>
    </row>
    <row r="38" spans="1:28" ht="16.5" thickBot="1" x14ac:dyDescent="0.3">
      <c r="A38" s="231" t="s">
        <v>246</v>
      </c>
      <c r="B38" s="21"/>
      <c r="C38" s="21"/>
      <c r="D38" s="21"/>
      <c r="E38" s="21"/>
      <c r="F38" s="21"/>
      <c r="G38" s="193"/>
      <c r="H38" s="193"/>
      <c r="I38" s="391"/>
      <c r="J38" s="392"/>
      <c r="K38" s="392"/>
      <c r="L38" s="392"/>
      <c r="M38" s="392"/>
      <c r="N38" s="393"/>
      <c r="O38" s="231" t="s">
        <v>246</v>
      </c>
      <c r="P38" s="21"/>
      <c r="Q38" s="21"/>
      <c r="R38" s="21"/>
      <c r="S38" s="21"/>
      <c r="T38" s="21"/>
      <c r="U38" s="193"/>
      <c r="V38" s="193"/>
      <c r="W38" s="391"/>
      <c r="X38" s="392"/>
      <c r="Y38" s="392"/>
      <c r="Z38" s="392"/>
      <c r="AA38" s="392"/>
      <c r="AB38" s="393"/>
    </row>
    <row r="39" spans="1:28" ht="16.5" thickBot="1" x14ac:dyDescent="0.3">
      <c r="A39" s="231" t="s">
        <v>247</v>
      </c>
      <c r="B39" s="21"/>
      <c r="C39" s="21"/>
      <c r="D39" s="21"/>
      <c r="E39" s="21"/>
      <c r="F39" s="21"/>
      <c r="G39" s="193"/>
      <c r="H39" s="193"/>
      <c r="I39" s="391"/>
      <c r="J39" s="392"/>
      <c r="K39" s="392"/>
      <c r="L39" s="392"/>
      <c r="M39" s="392"/>
      <c r="N39" s="393"/>
      <c r="O39" s="231" t="s">
        <v>247</v>
      </c>
      <c r="P39" s="21"/>
      <c r="Q39" s="21"/>
      <c r="R39" s="21"/>
      <c r="S39" s="21"/>
      <c r="T39" s="21"/>
      <c r="U39" s="193"/>
      <c r="V39" s="193"/>
      <c r="W39" s="391"/>
      <c r="X39" s="392"/>
      <c r="Y39" s="392"/>
      <c r="Z39" s="392"/>
      <c r="AA39" s="392"/>
      <c r="AB39" s="393"/>
    </row>
    <row r="40" spans="1:28" ht="16.5" thickBot="1" x14ac:dyDescent="0.3">
      <c r="A40" s="231" t="s">
        <v>248</v>
      </c>
      <c r="B40" s="21"/>
      <c r="C40" s="21"/>
      <c r="D40" s="21"/>
      <c r="E40" s="21"/>
      <c r="F40" s="21"/>
      <c r="G40" s="193"/>
      <c r="H40" s="193"/>
      <c r="I40" s="391"/>
      <c r="J40" s="392"/>
      <c r="K40" s="392"/>
      <c r="L40" s="392"/>
      <c r="M40" s="392"/>
      <c r="N40" s="393"/>
      <c r="O40" s="231" t="s">
        <v>248</v>
      </c>
      <c r="P40" s="21"/>
      <c r="Q40" s="21"/>
      <c r="R40" s="21"/>
      <c r="S40" s="21"/>
      <c r="T40" s="21"/>
      <c r="U40" s="193"/>
      <c r="V40" s="193"/>
      <c r="W40" s="391"/>
      <c r="X40" s="392"/>
      <c r="Y40" s="392"/>
      <c r="Z40" s="392"/>
      <c r="AA40" s="392"/>
      <c r="AB40" s="393"/>
    </row>
    <row r="41" spans="1:28" ht="16.5" thickBot="1" x14ac:dyDescent="0.3">
      <c r="A41" s="231" t="s">
        <v>249</v>
      </c>
      <c r="B41" s="21"/>
      <c r="C41" s="21"/>
      <c r="D41" s="21"/>
      <c r="E41" s="21"/>
      <c r="F41" s="21"/>
      <c r="G41" s="193"/>
      <c r="H41" s="193"/>
      <c r="I41" s="391"/>
      <c r="J41" s="392"/>
      <c r="K41" s="392"/>
      <c r="L41" s="392"/>
      <c r="M41" s="392"/>
      <c r="N41" s="393"/>
      <c r="O41" s="231" t="s">
        <v>249</v>
      </c>
      <c r="P41" s="21"/>
      <c r="Q41" s="21"/>
      <c r="R41" s="21"/>
      <c r="S41" s="21"/>
      <c r="T41" s="21"/>
      <c r="U41" s="193"/>
      <c r="V41" s="193"/>
      <c r="W41" s="391"/>
      <c r="X41" s="392"/>
      <c r="Y41" s="392"/>
      <c r="Z41" s="392"/>
      <c r="AA41" s="392"/>
      <c r="AB41" s="393"/>
    </row>
    <row r="42" spans="1:28" ht="15.75" x14ac:dyDescent="0.25">
      <c r="A42" s="232"/>
      <c r="B42" s="21"/>
      <c r="C42" s="21"/>
      <c r="D42" s="21"/>
      <c r="E42" s="21"/>
      <c r="F42" s="21"/>
      <c r="G42" s="21"/>
      <c r="H42" s="21"/>
      <c r="I42" s="21"/>
      <c r="J42" s="21"/>
      <c r="K42" s="21"/>
      <c r="L42" s="21"/>
      <c r="M42" s="21"/>
      <c r="N42" s="7"/>
      <c r="O42" s="5"/>
      <c r="P42" s="5"/>
      <c r="Q42" s="5"/>
      <c r="R42" s="5"/>
      <c r="S42" s="5"/>
      <c r="T42" s="5"/>
      <c r="U42" s="5"/>
      <c r="V42" s="5"/>
      <c r="W42" s="5"/>
      <c r="X42" s="5"/>
      <c r="Y42" s="5"/>
      <c r="Z42" s="5"/>
      <c r="AA42" s="5"/>
      <c r="AB42" s="5"/>
    </row>
    <row r="43" spans="1:28" ht="16.5" thickBot="1" x14ac:dyDescent="0.3">
      <c r="A43" s="28" t="s">
        <v>250</v>
      </c>
      <c r="B43" s="102"/>
      <c r="C43" s="102"/>
      <c r="D43" s="102"/>
      <c r="E43" s="102"/>
      <c r="F43" s="21"/>
      <c r="G43" s="21"/>
      <c r="H43" s="21"/>
      <c r="I43" s="21"/>
      <c r="J43" s="21"/>
      <c r="K43" s="21"/>
      <c r="L43" s="21"/>
      <c r="M43" s="21"/>
      <c r="N43" s="7"/>
      <c r="O43" s="28" t="s">
        <v>250</v>
      </c>
      <c r="P43" s="102"/>
      <c r="Q43" s="102"/>
      <c r="R43" s="102"/>
      <c r="S43" s="102"/>
      <c r="T43" s="21"/>
      <c r="U43" s="21"/>
      <c r="V43" s="21"/>
      <c r="W43" s="21"/>
      <c r="X43" s="21"/>
      <c r="Y43" s="21"/>
      <c r="Z43" s="21"/>
      <c r="AA43" s="21"/>
      <c r="AB43" s="7"/>
    </row>
    <row r="44" spans="1:28" ht="16.5" thickBot="1" x14ac:dyDescent="0.3">
      <c r="A44" s="21"/>
      <c r="B44" s="21"/>
      <c r="C44" s="21"/>
      <c r="D44" s="21"/>
      <c r="E44" s="21"/>
      <c r="F44" s="21"/>
      <c r="G44" s="21" t="s">
        <v>240</v>
      </c>
      <c r="H44" s="21" t="s">
        <v>231</v>
      </c>
      <c r="I44" s="417" t="s">
        <v>241</v>
      </c>
      <c r="J44" s="418"/>
      <c r="K44" s="418"/>
      <c r="L44" s="418"/>
      <c r="M44" s="418"/>
      <c r="N44" s="419"/>
      <c r="O44" s="21"/>
      <c r="P44" s="21"/>
      <c r="Q44" s="21"/>
      <c r="R44" s="21"/>
      <c r="S44" s="21"/>
      <c r="T44" s="21"/>
      <c r="U44" s="21" t="s">
        <v>240</v>
      </c>
      <c r="V44" s="21" t="s">
        <v>231</v>
      </c>
      <c r="W44" s="417" t="s">
        <v>241</v>
      </c>
      <c r="X44" s="418"/>
      <c r="Y44" s="418"/>
      <c r="Z44" s="418"/>
      <c r="AA44" s="418"/>
      <c r="AB44" s="419"/>
    </row>
    <row r="45" spans="1:28" ht="16.5" thickBot="1" x14ac:dyDescent="0.3">
      <c r="A45" s="231" t="s">
        <v>251</v>
      </c>
      <c r="B45" s="21"/>
      <c r="C45" s="21"/>
      <c r="D45" s="21"/>
      <c r="E45" s="21"/>
      <c r="F45" s="21"/>
      <c r="G45" s="193"/>
      <c r="H45" s="193"/>
      <c r="I45" s="391"/>
      <c r="J45" s="392"/>
      <c r="K45" s="392"/>
      <c r="L45" s="392"/>
      <c r="M45" s="392"/>
      <c r="N45" s="393"/>
      <c r="O45" s="231" t="s">
        <v>251</v>
      </c>
      <c r="P45" s="21"/>
      <c r="Q45" s="21"/>
      <c r="R45" s="21"/>
      <c r="S45" s="21"/>
      <c r="T45" s="21"/>
      <c r="U45" s="193"/>
      <c r="V45" s="193"/>
      <c r="W45" s="391"/>
      <c r="X45" s="392"/>
      <c r="Y45" s="392"/>
      <c r="Z45" s="392"/>
      <c r="AA45" s="392"/>
      <c r="AB45" s="393"/>
    </row>
    <row r="46" spans="1:28" ht="16.5" thickBot="1" x14ac:dyDescent="0.3">
      <c r="A46" s="231" t="s">
        <v>252</v>
      </c>
      <c r="B46" s="21"/>
      <c r="C46" s="21"/>
      <c r="D46" s="21"/>
      <c r="E46" s="21"/>
      <c r="F46" s="21"/>
      <c r="G46" s="193"/>
      <c r="H46" s="193"/>
      <c r="I46" s="391"/>
      <c r="J46" s="392"/>
      <c r="K46" s="392"/>
      <c r="L46" s="392"/>
      <c r="M46" s="392"/>
      <c r="N46" s="393"/>
      <c r="O46" s="231" t="s">
        <v>252</v>
      </c>
      <c r="P46" s="21"/>
      <c r="Q46" s="21"/>
      <c r="R46" s="21"/>
      <c r="S46" s="21"/>
      <c r="T46" s="21"/>
      <c r="U46" s="193"/>
      <c r="V46" s="193"/>
      <c r="W46" s="391"/>
      <c r="X46" s="392"/>
      <c r="Y46" s="392"/>
      <c r="Z46" s="392"/>
      <c r="AA46" s="392"/>
      <c r="AB46" s="393"/>
    </row>
    <row r="47" spans="1:28" ht="16.5" thickBot="1" x14ac:dyDescent="0.3">
      <c r="A47" s="231" t="s">
        <v>253</v>
      </c>
      <c r="B47" s="21"/>
      <c r="C47" s="21"/>
      <c r="D47" s="21"/>
      <c r="E47" s="21"/>
      <c r="F47" s="21"/>
      <c r="G47" s="193"/>
      <c r="H47" s="193"/>
      <c r="I47" s="391"/>
      <c r="J47" s="392"/>
      <c r="K47" s="392"/>
      <c r="L47" s="392"/>
      <c r="M47" s="392"/>
      <c r="N47" s="393"/>
      <c r="O47" s="231" t="s">
        <v>253</v>
      </c>
      <c r="P47" s="21"/>
      <c r="Q47" s="21"/>
      <c r="R47" s="21"/>
      <c r="S47" s="21"/>
      <c r="T47" s="21"/>
      <c r="U47" s="193"/>
      <c r="V47" s="193"/>
      <c r="W47" s="391"/>
      <c r="X47" s="392"/>
      <c r="Y47" s="392"/>
      <c r="Z47" s="392"/>
      <c r="AA47" s="392"/>
      <c r="AB47" s="393"/>
    </row>
    <row r="48" spans="1:28" ht="16.5" thickBot="1" x14ac:dyDescent="0.3">
      <c r="A48" s="231" t="s">
        <v>254</v>
      </c>
      <c r="B48" s="21"/>
      <c r="C48" s="21"/>
      <c r="D48" s="21"/>
      <c r="E48" s="21"/>
      <c r="F48" s="21"/>
      <c r="G48" s="193"/>
      <c r="H48" s="193"/>
      <c r="I48" s="391"/>
      <c r="J48" s="392"/>
      <c r="K48" s="392"/>
      <c r="L48" s="392"/>
      <c r="M48" s="392"/>
      <c r="N48" s="393"/>
      <c r="O48" s="231" t="s">
        <v>254</v>
      </c>
      <c r="P48" s="21"/>
      <c r="Q48" s="21"/>
      <c r="R48" s="21"/>
      <c r="S48" s="21"/>
      <c r="T48" s="21"/>
      <c r="U48" s="193"/>
      <c r="V48" s="193"/>
      <c r="W48" s="391"/>
      <c r="X48" s="392"/>
      <c r="Y48" s="392"/>
      <c r="Z48" s="392"/>
      <c r="AA48" s="392"/>
      <c r="AB48" s="393"/>
    </row>
    <row r="49" spans="1:28" ht="16.5" thickBot="1" x14ac:dyDescent="0.3">
      <c r="A49" s="231" t="s">
        <v>255</v>
      </c>
      <c r="B49" s="21"/>
      <c r="C49" s="21"/>
      <c r="D49" s="21"/>
      <c r="E49" s="21"/>
      <c r="F49" s="21"/>
      <c r="G49" s="193"/>
      <c r="H49" s="193"/>
      <c r="I49" s="391"/>
      <c r="J49" s="392"/>
      <c r="K49" s="392"/>
      <c r="L49" s="392"/>
      <c r="M49" s="392"/>
      <c r="N49" s="393"/>
      <c r="O49" s="231" t="s">
        <v>255</v>
      </c>
      <c r="P49" s="21"/>
      <c r="Q49" s="21"/>
      <c r="R49" s="21"/>
      <c r="S49" s="21"/>
      <c r="T49" s="21"/>
      <c r="U49" s="193"/>
      <c r="V49" s="193"/>
      <c r="W49" s="391"/>
      <c r="X49" s="392"/>
      <c r="Y49" s="392"/>
      <c r="Z49" s="392"/>
      <c r="AA49" s="392"/>
      <c r="AB49" s="393"/>
    </row>
    <row r="50" spans="1:28" ht="16.5" thickBot="1" x14ac:dyDescent="0.3">
      <c r="A50" s="231" t="s">
        <v>256</v>
      </c>
      <c r="B50" s="21"/>
      <c r="C50" s="21"/>
      <c r="D50" s="21"/>
      <c r="E50" s="21"/>
      <c r="F50" s="21"/>
      <c r="G50" s="193"/>
      <c r="H50" s="193"/>
      <c r="I50" s="391"/>
      <c r="J50" s="392"/>
      <c r="K50" s="392"/>
      <c r="L50" s="392"/>
      <c r="M50" s="392"/>
      <c r="N50" s="393"/>
      <c r="O50" s="231" t="s">
        <v>256</v>
      </c>
      <c r="P50" s="21"/>
      <c r="Q50" s="21"/>
      <c r="R50" s="21"/>
      <c r="S50" s="21"/>
      <c r="T50" s="21"/>
      <c r="U50" s="193"/>
      <c r="V50" s="193"/>
      <c r="W50" s="391"/>
      <c r="X50" s="392"/>
      <c r="Y50" s="392"/>
      <c r="Z50" s="392"/>
      <c r="AA50" s="392"/>
      <c r="AB50" s="393"/>
    </row>
    <row r="51" spans="1:28" ht="16.5" thickBot="1" x14ac:dyDescent="0.3">
      <c r="A51" s="231" t="s">
        <v>257</v>
      </c>
      <c r="B51" s="21"/>
      <c r="C51" s="21"/>
      <c r="D51" s="21"/>
      <c r="E51" s="21"/>
      <c r="F51" s="21"/>
      <c r="G51" s="193"/>
      <c r="H51" s="193"/>
      <c r="I51" s="391"/>
      <c r="J51" s="392"/>
      <c r="K51" s="392"/>
      <c r="L51" s="392"/>
      <c r="M51" s="392"/>
      <c r="N51" s="393"/>
      <c r="O51" s="231" t="s">
        <v>257</v>
      </c>
      <c r="P51" s="21"/>
      <c r="Q51" s="21"/>
      <c r="R51" s="21"/>
      <c r="S51" s="21"/>
      <c r="T51" s="21"/>
      <c r="U51" s="193"/>
      <c r="V51" s="193"/>
      <c r="W51" s="391"/>
      <c r="X51" s="392"/>
      <c r="Y51" s="392"/>
      <c r="Z51" s="392"/>
      <c r="AA51" s="392"/>
      <c r="AB51" s="393"/>
    </row>
    <row r="52" spans="1:28" ht="16.5" thickBot="1" x14ac:dyDescent="0.3">
      <c r="A52" s="231" t="s">
        <v>258</v>
      </c>
      <c r="B52" s="21"/>
      <c r="C52" s="21"/>
      <c r="D52" s="21"/>
      <c r="E52" s="21"/>
      <c r="F52" s="21"/>
      <c r="G52" s="193"/>
      <c r="H52" s="193"/>
      <c r="I52" s="391"/>
      <c r="J52" s="392"/>
      <c r="K52" s="392"/>
      <c r="L52" s="392"/>
      <c r="M52" s="392"/>
      <c r="N52" s="393"/>
      <c r="O52" s="231" t="s">
        <v>258</v>
      </c>
      <c r="P52" s="21"/>
      <c r="Q52" s="21"/>
      <c r="R52" s="21"/>
      <c r="S52" s="21"/>
      <c r="T52" s="21"/>
      <c r="U52" s="193"/>
      <c r="V52" s="193"/>
      <c r="W52" s="391"/>
      <c r="X52" s="392"/>
      <c r="Y52" s="392"/>
      <c r="Z52" s="392"/>
      <c r="AA52" s="392"/>
      <c r="AB52" s="393"/>
    </row>
    <row r="53" spans="1:28" ht="16.5" thickBot="1" x14ac:dyDescent="0.3">
      <c r="A53" s="231" t="s">
        <v>259</v>
      </c>
      <c r="B53" s="21"/>
      <c r="C53" s="21"/>
      <c r="D53" s="21"/>
      <c r="E53" s="21"/>
      <c r="F53" s="21"/>
      <c r="G53" s="193"/>
      <c r="H53" s="193"/>
      <c r="I53" s="391"/>
      <c r="J53" s="392"/>
      <c r="K53" s="392"/>
      <c r="L53" s="392"/>
      <c r="M53" s="392"/>
      <c r="N53" s="393"/>
      <c r="O53" s="231" t="s">
        <v>259</v>
      </c>
      <c r="P53" s="21"/>
      <c r="Q53" s="21"/>
      <c r="R53" s="21"/>
      <c r="S53" s="21"/>
      <c r="T53" s="21"/>
      <c r="U53" s="193"/>
      <c r="V53" s="193"/>
      <c r="W53" s="391"/>
      <c r="X53" s="392"/>
      <c r="Y53" s="392"/>
      <c r="Z53" s="392"/>
      <c r="AA53" s="392"/>
      <c r="AB53" s="393"/>
    </row>
    <row r="54" spans="1:28" ht="16.5" thickBot="1" x14ac:dyDescent="0.3">
      <c r="A54" s="231" t="s">
        <v>260</v>
      </c>
      <c r="B54" s="21"/>
      <c r="C54" s="21"/>
      <c r="D54" s="21"/>
      <c r="E54" s="21"/>
      <c r="F54" s="21"/>
      <c r="G54" s="193"/>
      <c r="H54" s="193"/>
      <c r="I54" s="391"/>
      <c r="J54" s="392"/>
      <c r="K54" s="392"/>
      <c r="L54" s="392"/>
      <c r="M54" s="392"/>
      <c r="N54" s="393"/>
      <c r="O54" s="231" t="s">
        <v>260</v>
      </c>
      <c r="P54" s="21"/>
      <c r="Q54" s="21"/>
      <c r="R54" s="21"/>
      <c r="S54" s="21"/>
      <c r="T54" s="21"/>
      <c r="U54" s="193"/>
      <c r="V54" s="193"/>
      <c r="W54" s="391"/>
      <c r="X54" s="392"/>
      <c r="Y54" s="392"/>
      <c r="Z54" s="392"/>
      <c r="AA54" s="392"/>
      <c r="AB54" s="393"/>
    </row>
    <row r="55" spans="1:28" ht="16.5" thickBot="1" x14ac:dyDescent="0.3">
      <c r="A55" s="231" t="s">
        <v>261</v>
      </c>
      <c r="B55" s="21"/>
      <c r="C55" s="21"/>
      <c r="D55" s="21"/>
      <c r="E55" s="21"/>
      <c r="F55" s="21"/>
      <c r="G55" s="193"/>
      <c r="H55" s="193"/>
      <c r="I55" s="391"/>
      <c r="J55" s="392"/>
      <c r="K55" s="392"/>
      <c r="L55" s="392"/>
      <c r="M55" s="392"/>
      <c r="N55" s="393"/>
      <c r="O55" s="231" t="s">
        <v>261</v>
      </c>
      <c r="P55" s="21"/>
      <c r="Q55" s="21"/>
      <c r="R55" s="21"/>
      <c r="S55" s="21"/>
      <c r="T55" s="21"/>
      <c r="U55" s="193"/>
      <c r="V55" s="193"/>
      <c r="W55" s="391"/>
      <c r="X55" s="392"/>
      <c r="Y55" s="392"/>
      <c r="Z55" s="392"/>
      <c r="AA55" s="392"/>
      <c r="AB55" s="393"/>
    </row>
    <row r="56" spans="1:28" ht="15.75" x14ac:dyDescent="0.25">
      <c r="A56" s="21"/>
      <c r="B56" s="21"/>
      <c r="C56" s="21"/>
      <c r="D56" s="21"/>
      <c r="E56" s="21"/>
      <c r="F56" s="21"/>
      <c r="G56" s="21"/>
      <c r="H56" s="21"/>
      <c r="I56" s="21"/>
      <c r="J56" s="21"/>
      <c r="K56" s="21"/>
      <c r="L56" s="21"/>
      <c r="M56" s="21"/>
      <c r="N56" s="7"/>
      <c r="O56" s="21"/>
      <c r="P56" s="21"/>
      <c r="Q56" s="21"/>
      <c r="R56" s="21"/>
      <c r="S56" s="21"/>
      <c r="T56" s="21"/>
      <c r="U56" s="21"/>
      <c r="V56" s="21"/>
      <c r="W56" s="21"/>
      <c r="X56" s="21"/>
      <c r="Y56" s="21"/>
      <c r="Z56" s="21"/>
      <c r="AA56" s="21"/>
      <c r="AB56" s="7"/>
    </row>
    <row r="57" spans="1:28" ht="16.5" thickBot="1" x14ac:dyDescent="0.3">
      <c r="A57" s="28" t="s">
        <v>262</v>
      </c>
      <c r="B57" s="102"/>
      <c r="C57" s="102"/>
      <c r="D57" s="102"/>
      <c r="E57" s="102"/>
      <c r="F57" s="21"/>
      <c r="G57" s="21"/>
      <c r="H57" s="21"/>
      <c r="I57" s="21"/>
      <c r="J57" s="21"/>
      <c r="K57" s="21"/>
      <c r="L57" s="21"/>
      <c r="M57" s="21"/>
      <c r="N57" s="7"/>
      <c r="O57" s="28" t="s">
        <v>262</v>
      </c>
      <c r="P57" s="102"/>
      <c r="Q57" s="102"/>
      <c r="R57" s="102"/>
      <c r="S57" s="102"/>
      <c r="T57" s="21"/>
      <c r="U57" s="21"/>
      <c r="V57" s="21"/>
      <c r="W57" s="21"/>
      <c r="X57" s="21"/>
      <c r="Y57" s="21"/>
      <c r="Z57" s="21"/>
      <c r="AA57" s="21"/>
      <c r="AB57" s="7"/>
    </row>
    <row r="58" spans="1:28" ht="16.5" thickBot="1" x14ac:dyDescent="0.3">
      <c r="A58" s="21"/>
      <c r="B58" s="21"/>
      <c r="C58" s="21"/>
      <c r="D58" s="21"/>
      <c r="E58" s="21"/>
      <c r="F58" s="21"/>
      <c r="G58" s="21" t="s">
        <v>240</v>
      </c>
      <c r="H58" s="21" t="s">
        <v>231</v>
      </c>
      <c r="I58" s="417" t="s">
        <v>241</v>
      </c>
      <c r="J58" s="418"/>
      <c r="K58" s="418"/>
      <c r="L58" s="418"/>
      <c r="M58" s="418"/>
      <c r="N58" s="419"/>
      <c r="O58" s="21"/>
      <c r="P58" s="21"/>
      <c r="Q58" s="21"/>
      <c r="R58" s="21"/>
      <c r="S58" s="21"/>
      <c r="T58" s="21"/>
      <c r="U58" s="21" t="s">
        <v>240</v>
      </c>
      <c r="V58" s="21" t="s">
        <v>231</v>
      </c>
      <c r="W58" s="417" t="s">
        <v>241</v>
      </c>
      <c r="X58" s="418"/>
      <c r="Y58" s="418"/>
      <c r="Z58" s="418"/>
      <c r="AA58" s="418"/>
      <c r="AB58" s="419"/>
    </row>
    <row r="59" spans="1:28" ht="16.5" thickBot="1" x14ac:dyDescent="0.3">
      <c r="A59" s="231" t="s">
        <v>263</v>
      </c>
      <c r="B59" s="21"/>
      <c r="C59" s="21"/>
      <c r="D59" s="21"/>
      <c r="E59" s="21"/>
      <c r="F59" s="21"/>
      <c r="G59" s="193"/>
      <c r="H59" s="193"/>
      <c r="I59" s="391"/>
      <c r="J59" s="392"/>
      <c r="K59" s="392"/>
      <c r="L59" s="392"/>
      <c r="M59" s="392"/>
      <c r="N59" s="393"/>
      <c r="O59" s="231" t="s">
        <v>263</v>
      </c>
      <c r="P59" s="21"/>
      <c r="Q59" s="21"/>
      <c r="R59" s="21"/>
      <c r="S59" s="21"/>
      <c r="T59" s="21"/>
      <c r="U59" s="193"/>
      <c r="V59" s="193"/>
      <c r="W59" s="391"/>
      <c r="X59" s="392"/>
      <c r="Y59" s="392"/>
      <c r="Z59" s="392"/>
      <c r="AA59" s="392"/>
      <c r="AB59" s="393"/>
    </row>
    <row r="60" spans="1:28" ht="16.5" thickBot="1" x14ac:dyDescent="0.3">
      <c r="A60" s="231" t="s">
        <v>264</v>
      </c>
      <c r="B60" s="21"/>
      <c r="C60" s="21"/>
      <c r="D60" s="21"/>
      <c r="E60" s="21"/>
      <c r="F60" s="21"/>
      <c r="G60" s="193"/>
      <c r="H60" s="193"/>
      <c r="I60" s="391"/>
      <c r="J60" s="392"/>
      <c r="K60" s="392"/>
      <c r="L60" s="392"/>
      <c r="M60" s="392"/>
      <c r="N60" s="393"/>
      <c r="O60" s="231" t="s">
        <v>264</v>
      </c>
      <c r="P60" s="21"/>
      <c r="Q60" s="21"/>
      <c r="R60" s="21"/>
      <c r="S60" s="21"/>
      <c r="T60" s="21"/>
      <c r="U60" s="193"/>
      <c r="V60" s="193"/>
      <c r="W60" s="391"/>
      <c r="X60" s="392"/>
      <c r="Y60" s="392"/>
      <c r="Z60" s="392"/>
      <c r="AA60" s="392"/>
      <c r="AB60" s="393"/>
    </row>
    <row r="61" spans="1:28" ht="16.5" thickBot="1" x14ac:dyDescent="0.3">
      <c r="A61" s="231" t="s">
        <v>265</v>
      </c>
      <c r="B61" s="21"/>
      <c r="C61" s="21"/>
      <c r="D61" s="21"/>
      <c r="E61" s="21"/>
      <c r="F61" s="21"/>
      <c r="G61" s="193"/>
      <c r="H61" s="193"/>
      <c r="I61" s="391"/>
      <c r="J61" s="392"/>
      <c r="K61" s="392"/>
      <c r="L61" s="392"/>
      <c r="M61" s="392"/>
      <c r="N61" s="393"/>
      <c r="O61" s="231" t="s">
        <v>265</v>
      </c>
      <c r="P61" s="21"/>
      <c r="Q61" s="21"/>
      <c r="R61" s="21"/>
      <c r="S61" s="21"/>
      <c r="T61" s="21"/>
      <c r="U61" s="193"/>
      <c r="V61" s="193"/>
      <c r="W61" s="391"/>
      <c r="X61" s="392"/>
      <c r="Y61" s="392"/>
      <c r="Z61" s="392"/>
      <c r="AA61" s="392"/>
      <c r="AB61" s="393"/>
    </row>
    <row r="62" spans="1:28" ht="16.5" thickBot="1" x14ac:dyDescent="0.3">
      <c r="A62" s="231" t="s">
        <v>266</v>
      </c>
      <c r="B62" s="21"/>
      <c r="C62" s="21"/>
      <c r="D62" s="21"/>
      <c r="E62" s="21"/>
      <c r="F62" s="21"/>
      <c r="G62" s="193"/>
      <c r="H62" s="193"/>
      <c r="I62" s="391"/>
      <c r="J62" s="392"/>
      <c r="K62" s="392"/>
      <c r="L62" s="392"/>
      <c r="M62" s="392"/>
      <c r="N62" s="393"/>
      <c r="O62" s="231" t="s">
        <v>266</v>
      </c>
      <c r="P62" s="21"/>
      <c r="Q62" s="21"/>
      <c r="R62" s="21"/>
      <c r="S62" s="21"/>
      <c r="T62" s="21"/>
      <c r="U62" s="193"/>
      <c r="V62" s="193"/>
      <c r="W62" s="391"/>
      <c r="X62" s="392"/>
      <c r="Y62" s="392"/>
      <c r="Z62" s="392"/>
      <c r="AA62" s="392"/>
      <c r="AB62" s="393"/>
    </row>
    <row r="63" spans="1:28" ht="16.5" thickBot="1" x14ac:dyDescent="0.3">
      <c r="A63" s="231" t="s">
        <v>267</v>
      </c>
      <c r="B63" s="21"/>
      <c r="C63" s="21"/>
      <c r="D63" s="21"/>
      <c r="E63" s="21"/>
      <c r="F63" s="21"/>
      <c r="G63" s="193"/>
      <c r="H63" s="193"/>
      <c r="I63" s="391"/>
      <c r="J63" s="392"/>
      <c r="K63" s="392"/>
      <c r="L63" s="392"/>
      <c r="M63" s="392"/>
      <c r="N63" s="393"/>
      <c r="O63" s="231" t="s">
        <v>267</v>
      </c>
      <c r="P63" s="21"/>
      <c r="Q63" s="21"/>
      <c r="R63" s="21"/>
      <c r="S63" s="21"/>
      <c r="T63" s="21"/>
      <c r="U63" s="193"/>
      <c r="V63" s="193"/>
      <c r="W63" s="391"/>
      <c r="X63" s="392"/>
      <c r="Y63" s="392"/>
      <c r="Z63" s="392"/>
      <c r="AA63" s="392"/>
      <c r="AB63" s="393"/>
    </row>
    <row r="64" spans="1:28" ht="16.5" thickBot="1" x14ac:dyDescent="0.3">
      <c r="A64" s="231" t="s">
        <v>268</v>
      </c>
      <c r="B64" s="21"/>
      <c r="C64" s="21"/>
      <c r="D64" s="21"/>
      <c r="E64" s="21"/>
      <c r="F64" s="21"/>
      <c r="G64" s="193"/>
      <c r="H64" s="193"/>
      <c r="I64" s="391"/>
      <c r="J64" s="392"/>
      <c r="K64" s="392"/>
      <c r="L64" s="392"/>
      <c r="M64" s="392"/>
      <c r="N64" s="393"/>
      <c r="O64" s="231" t="s">
        <v>268</v>
      </c>
      <c r="P64" s="21"/>
      <c r="Q64" s="21"/>
      <c r="R64" s="21"/>
      <c r="S64" s="21"/>
      <c r="T64" s="21"/>
      <c r="U64" s="193"/>
      <c r="V64" s="193"/>
      <c r="W64" s="391"/>
      <c r="X64" s="392"/>
      <c r="Y64" s="392"/>
      <c r="Z64" s="392"/>
      <c r="AA64" s="392"/>
      <c r="AB64" s="393"/>
    </row>
    <row r="65" spans="1:28" ht="16.5" thickBot="1" x14ac:dyDescent="0.3">
      <c r="A65" s="231" t="s">
        <v>269</v>
      </c>
      <c r="B65" s="21"/>
      <c r="C65" s="21"/>
      <c r="D65" s="21"/>
      <c r="E65" s="21"/>
      <c r="F65" s="21"/>
      <c r="G65" s="193"/>
      <c r="H65" s="193"/>
      <c r="I65" s="391"/>
      <c r="J65" s="392"/>
      <c r="K65" s="392"/>
      <c r="L65" s="392"/>
      <c r="M65" s="392"/>
      <c r="N65" s="393"/>
      <c r="O65" s="231" t="s">
        <v>269</v>
      </c>
      <c r="P65" s="21"/>
      <c r="Q65" s="21"/>
      <c r="R65" s="21"/>
      <c r="S65" s="21"/>
      <c r="T65" s="21"/>
      <c r="U65" s="193"/>
      <c r="V65" s="193"/>
      <c r="W65" s="391"/>
      <c r="X65" s="392"/>
      <c r="Y65" s="392"/>
      <c r="Z65" s="392"/>
      <c r="AA65" s="392"/>
      <c r="AB65" s="393"/>
    </row>
    <row r="66" spans="1:28" ht="16.5" thickBot="1" x14ac:dyDescent="0.3">
      <c r="A66" s="231" t="s">
        <v>270</v>
      </c>
      <c r="B66" s="21"/>
      <c r="C66" s="21"/>
      <c r="D66" s="21"/>
      <c r="E66" s="21"/>
      <c r="F66" s="21"/>
      <c r="G66" s="193"/>
      <c r="H66" s="193"/>
      <c r="I66" s="391"/>
      <c r="J66" s="392"/>
      <c r="K66" s="392"/>
      <c r="L66" s="392"/>
      <c r="M66" s="392"/>
      <c r="N66" s="393"/>
      <c r="O66" s="231" t="s">
        <v>270</v>
      </c>
      <c r="P66" s="21"/>
      <c r="Q66" s="21"/>
      <c r="R66" s="21"/>
      <c r="S66" s="21"/>
      <c r="T66" s="21"/>
      <c r="U66" s="193"/>
      <c r="V66" s="193"/>
      <c r="W66" s="391"/>
      <c r="X66" s="392"/>
      <c r="Y66" s="392"/>
      <c r="Z66" s="392"/>
      <c r="AA66" s="392"/>
      <c r="AB66" s="393"/>
    </row>
    <row r="67" spans="1:28" ht="16.5" thickBot="1" x14ac:dyDescent="0.3">
      <c r="A67" s="231" t="s">
        <v>271</v>
      </c>
      <c r="B67" s="21"/>
      <c r="C67" s="21"/>
      <c r="D67" s="21"/>
      <c r="E67" s="21"/>
      <c r="F67" s="21"/>
      <c r="G67" s="193"/>
      <c r="H67" s="193"/>
      <c r="I67" s="391"/>
      <c r="J67" s="392"/>
      <c r="K67" s="392"/>
      <c r="L67" s="392"/>
      <c r="M67" s="392"/>
      <c r="N67" s="393"/>
      <c r="O67" s="231" t="s">
        <v>271</v>
      </c>
      <c r="P67" s="21"/>
      <c r="Q67" s="21"/>
      <c r="R67" s="21"/>
      <c r="S67" s="21"/>
      <c r="T67" s="21"/>
      <c r="U67" s="193"/>
      <c r="V67" s="193"/>
      <c r="W67" s="391"/>
      <c r="X67" s="392"/>
      <c r="Y67" s="392"/>
      <c r="Z67" s="392"/>
      <c r="AA67" s="392"/>
      <c r="AB67" s="393"/>
    </row>
    <row r="68" spans="1:28" ht="16.5" thickBot="1" x14ac:dyDescent="0.3">
      <c r="A68" s="231" t="s">
        <v>272</v>
      </c>
      <c r="B68" s="21"/>
      <c r="C68" s="21"/>
      <c r="D68" s="21"/>
      <c r="E68" s="21"/>
      <c r="F68" s="21"/>
      <c r="G68" s="193"/>
      <c r="H68" s="193"/>
      <c r="I68" s="391"/>
      <c r="J68" s="392"/>
      <c r="K68" s="392"/>
      <c r="L68" s="392"/>
      <c r="M68" s="392"/>
      <c r="N68" s="393"/>
      <c r="O68" s="231" t="s">
        <v>272</v>
      </c>
      <c r="P68" s="21"/>
      <c r="Q68" s="21"/>
      <c r="R68" s="21"/>
      <c r="S68" s="21"/>
      <c r="T68" s="21"/>
      <c r="U68" s="193"/>
      <c r="V68" s="193"/>
      <c r="W68" s="391"/>
      <c r="X68" s="392"/>
      <c r="Y68" s="392"/>
      <c r="Z68" s="392"/>
      <c r="AA68" s="392"/>
      <c r="AB68" s="393"/>
    </row>
    <row r="69" spans="1:28" ht="16.5" thickBot="1" x14ac:dyDescent="0.3">
      <c r="A69" s="21"/>
      <c r="B69" s="21"/>
      <c r="C69" s="21"/>
      <c r="D69" s="21"/>
      <c r="E69" s="21"/>
      <c r="F69" s="21"/>
      <c r="G69" s="21"/>
      <c r="H69" s="21"/>
      <c r="I69" s="21"/>
      <c r="J69" s="21"/>
      <c r="K69" s="21"/>
      <c r="L69" s="21"/>
      <c r="M69" s="21"/>
      <c r="N69" s="7"/>
      <c r="O69" s="21"/>
      <c r="P69" s="21"/>
      <c r="Q69" s="21"/>
      <c r="R69" s="21"/>
      <c r="S69" s="21"/>
      <c r="T69" s="21"/>
      <c r="U69" s="21"/>
      <c r="V69" s="21"/>
      <c r="W69" s="21"/>
      <c r="X69" s="21"/>
      <c r="Y69" s="21"/>
      <c r="Z69" s="21"/>
      <c r="AA69" s="21"/>
      <c r="AB69" s="7"/>
    </row>
    <row r="70" spans="1:28" ht="16.5" thickBot="1" x14ac:dyDescent="0.3">
      <c r="A70" s="233" t="s">
        <v>385</v>
      </c>
      <c r="B70" s="234"/>
      <c r="C70" s="234"/>
      <c r="D70" s="234"/>
      <c r="E70" s="234"/>
      <c r="F70" s="234"/>
      <c r="G70" s="234"/>
      <c r="H70" s="234"/>
      <c r="I70" s="395">
        <v>0</v>
      </c>
      <c r="J70" s="396"/>
      <c r="K70" s="396"/>
      <c r="L70" s="397"/>
      <c r="M70" s="21"/>
      <c r="N70" s="7"/>
      <c r="O70" s="233" t="s">
        <v>385</v>
      </c>
      <c r="P70" s="234"/>
      <c r="Q70" s="234"/>
      <c r="R70" s="234"/>
      <c r="S70" s="234"/>
      <c r="T70" s="234"/>
      <c r="U70" s="234"/>
      <c r="V70" s="234"/>
      <c r="W70" s="395">
        <v>0</v>
      </c>
      <c r="X70" s="396"/>
      <c r="Y70" s="396"/>
      <c r="Z70" s="397"/>
      <c r="AA70" s="21"/>
      <c r="AB70" s="7"/>
    </row>
    <row r="71" spans="1:28" ht="16.5" thickBot="1" x14ac:dyDescent="0.3">
      <c r="A71" s="232" t="s">
        <v>273</v>
      </c>
      <c r="B71" s="21"/>
      <c r="C71" s="21"/>
      <c r="D71" s="21"/>
      <c r="E71" s="193"/>
      <c r="F71" s="232" t="s">
        <v>274</v>
      </c>
      <c r="G71" s="21"/>
      <c r="H71" s="193"/>
      <c r="I71" s="232" t="s">
        <v>275</v>
      </c>
      <c r="J71" s="21"/>
      <c r="K71" s="21"/>
      <c r="L71" s="21"/>
      <c r="M71" s="21"/>
      <c r="N71" s="7"/>
      <c r="O71" s="232" t="s">
        <v>273</v>
      </c>
      <c r="P71" s="21"/>
      <c r="Q71" s="21"/>
      <c r="R71" s="21"/>
      <c r="S71" s="193"/>
      <c r="T71" s="232" t="s">
        <v>274</v>
      </c>
      <c r="U71" s="21"/>
      <c r="V71" s="193"/>
      <c r="W71" s="232" t="s">
        <v>275</v>
      </c>
      <c r="X71" s="21"/>
      <c r="Y71" s="21"/>
      <c r="Z71" s="21"/>
      <c r="AA71" s="21"/>
      <c r="AB71" s="7"/>
    </row>
    <row r="72" spans="1:28" ht="15.75" x14ac:dyDescent="0.25">
      <c r="A72" s="235" t="s">
        <v>388</v>
      </c>
      <c r="B72" s="236"/>
      <c r="C72" s="236"/>
      <c r="D72" s="236"/>
      <c r="E72" s="236"/>
      <c r="F72" s="236"/>
      <c r="G72" s="236"/>
      <c r="H72" s="236"/>
      <c r="I72" s="236"/>
      <c r="J72" s="236"/>
      <c r="K72" s="236"/>
      <c r="L72" s="236"/>
      <c r="M72" s="236"/>
      <c r="N72" s="117"/>
      <c r="O72" s="235" t="s">
        <v>388</v>
      </c>
      <c r="P72" s="236"/>
      <c r="Q72" s="236"/>
      <c r="R72" s="236"/>
      <c r="S72" s="236"/>
      <c r="T72" s="236"/>
      <c r="U72" s="236"/>
      <c r="V72" s="236"/>
      <c r="W72" s="236"/>
      <c r="X72" s="236"/>
      <c r="Y72" s="236"/>
      <c r="Z72" s="236"/>
      <c r="AA72" s="236"/>
      <c r="AB72" s="117"/>
    </row>
    <row r="73" spans="1:28" ht="15.75" x14ac:dyDescent="0.25">
      <c r="A73" s="222"/>
      <c r="B73" s="21"/>
      <c r="C73" s="21"/>
      <c r="D73" s="21"/>
      <c r="E73" s="21"/>
      <c r="F73" s="21"/>
      <c r="G73" s="21"/>
      <c r="H73" s="21"/>
      <c r="I73" s="21"/>
      <c r="J73" s="21"/>
      <c r="K73" s="21"/>
      <c r="L73" s="21"/>
      <c r="M73" s="21"/>
      <c r="N73" s="111"/>
      <c r="O73" s="222"/>
      <c r="P73" s="21"/>
      <c r="Q73" s="21"/>
      <c r="R73" s="21"/>
      <c r="S73" s="21"/>
      <c r="T73" s="21"/>
      <c r="U73" s="21"/>
      <c r="V73" s="21"/>
      <c r="W73" s="21"/>
      <c r="X73" s="21"/>
      <c r="Y73" s="21"/>
      <c r="Z73" s="21"/>
      <c r="AA73" s="21"/>
      <c r="AB73" s="111"/>
    </row>
    <row r="74" spans="1:28" ht="16.5" thickBot="1" x14ac:dyDescent="0.3">
      <c r="A74" s="237"/>
      <c r="B74" s="230"/>
      <c r="C74" s="230"/>
      <c r="D74" s="230"/>
      <c r="E74" s="230"/>
      <c r="F74" s="230"/>
      <c r="G74" s="230"/>
      <c r="H74" s="230"/>
      <c r="I74" s="230"/>
      <c r="J74" s="230"/>
      <c r="K74" s="230"/>
      <c r="L74" s="230"/>
      <c r="M74" s="230"/>
      <c r="N74" s="120"/>
      <c r="O74" s="237"/>
      <c r="P74" s="230"/>
      <c r="Q74" s="230"/>
      <c r="R74" s="230"/>
      <c r="S74" s="230"/>
      <c r="T74" s="230"/>
      <c r="U74" s="230"/>
      <c r="V74" s="230"/>
      <c r="W74" s="230"/>
      <c r="X74" s="230"/>
      <c r="Y74" s="230"/>
      <c r="Z74" s="230"/>
      <c r="AA74" s="230"/>
      <c r="AB74" s="120"/>
    </row>
    <row r="75" spans="1:28" ht="16.5" thickBot="1" x14ac:dyDescent="0.3">
      <c r="A75" s="21"/>
      <c r="B75" s="21"/>
      <c r="C75" s="21"/>
      <c r="D75" s="21"/>
      <c r="E75" s="21"/>
      <c r="F75" s="21"/>
      <c r="G75" s="21"/>
      <c r="H75" s="21"/>
      <c r="I75" s="21"/>
      <c r="J75" s="21"/>
      <c r="K75" s="21"/>
      <c r="L75" s="21"/>
      <c r="M75" s="21"/>
      <c r="N75" s="7"/>
      <c r="O75" s="21"/>
      <c r="P75" s="21"/>
      <c r="Q75" s="21"/>
      <c r="R75" s="21"/>
      <c r="S75" s="21"/>
      <c r="T75" s="21"/>
      <c r="U75" s="21"/>
      <c r="V75" s="21"/>
      <c r="W75" s="21"/>
      <c r="X75" s="21"/>
      <c r="Y75" s="21"/>
      <c r="Z75" s="21"/>
      <c r="AA75" s="21"/>
      <c r="AB75" s="7"/>
    </row>
    <row r="76" spans="1:28" x14ac:dyDescent="0.25">
      <c r="A76" s="389" t="s">
        <v>203</v>
      </c>
      <c r="B76" s="390"/>
      <c r="C76" s="385"/>
      <c r="D76" s="386"/>
      <c r="E76" s="386"/>
      <c r="F76" s="387"/>
      <c r="G76" s="388"/>
      <c r="H76" s="388"/>
      <c r="I76" s="405"/>
      <c r="J76" s="405"/>
      <c r="K76" s="405"/>
      <c r="L76" s="405"/>
      <c r="M76" s="405"/>
      <c r="N76" s="7"/>
      <c r="O76" s="389" t="s">
        <v>203</v>
      </c>
      <c r="P76" s="390"/>
      <c r="Q76" s="385"/>
      <c r="R76" s="386"/>
      <c r="S76" s="386"/>
      <c r="T76" s="387"/>
      <c r="U76" s="388"/>
      <c r="V76" s="388"/>
      <c r="W76" s="405"/>
      <c r="X76" s="405"/>
      <c r="Y76" s="405"/>
      <c r="Z76" s="405"/>
      <c r="AA76" s="405"/>
      <c r="AB76" s="5"/>
    </row>
    <row r="77" spans="1:28" ht="15.75" x14ac:dyDescent="0.25">
      <c r="A77" s="406" t="s">
        <v>81</v>
      </c>
      <c r="B77" s="407"/>
      <c r="C77" s="408" t="s">
        <v>68</v>
      </c>
      <c r="D77" s="409"/>
      <c r="E77" s="409"/>
      <c r="F77" s="410"/>
      <c r="G77" s="411"/>
      <c r="H77" s="411"/>
      <c r="I77" s="411"/>
      <c r="J77" s="411"/>
      <c r="K77" s="411"/>
      <c r="L77" s="411"/>
      <c r="M77" s="411"/>
      <c r="N77" s="7"/>
      <c r="O77" s="406" t="s">
        <v>81</v>
      </c>
      <c r="P77" s="407"/>
      <c r="Q77" s="408" t="s">
        <v>68</v>
      </c>
      <c r="R77" s="409"/>
      <c r="S77" s="409"/>
      <c r="T77" s="410"/>
      <c r="U77" s="411"/>
      <c r="V77" s="411"/>
      <c r="W77" s="411"/>
      <c r="X77" s="411"/>
      <c r="Y77" s="411"/>
      <c r="Z77" s="411"/>
      <c r="AA77" s="411"/>
      <c r="AB77" s="5"/>
    </row>
    <row r="78" spans="1:28" ht="15.75" x14ac:dyDescent="0.25">
      <c r="A78" s="412" t="s">
        <v>204</v>
      </c>
      <c r="B78" s="413"/>
      <c r="C78" s="414" t="s">
        <v>276</v>
      </c>
      <c r="D78" s="415"/>
      <c r="E78" s="415"/>
      <c r="F78" s="416"/>
      <c r="G78" s="411"/>
      <c r="H78" s="411"/>
      <c r="I78" s="394"/>
      <c r="J78" s="394"/>
      <c r="K78" s="394"/>
      <c r="L78" s="394"/>
      <c r="M78" s="394"/>
      <c r="N78" s="7"/>
      <c r="O78" s="412" t="s">
        <v>204</v>
      </c>
      <c r="P78" s="413"/>
      <c r="Q78" s="414" t="s">
        <v>276</v>
      </c>
      <c r="R78" s="415"/>
      <c r="S78" s="415"/>
      <c r="T78" s="416"/>
      <c r="U78" s="411"/>
      <c r="V78" s="411"/>
      <c r="W78" s="394"/>
      <c r="X78" s="394"/>
      <c r="Y78" s="394"/>
      <c r="Z78" s="394"/>
      <c r="AA78" s="394"/>
      <c r="AB78" s="5"/>
    </row>
    <row r="79" spans="1:28" ht="18.75" x14ac:dyDescent="0.25">
      <c r="A79" s="398" t="s">
        <v>206</v>
      </c>
      <c r="B79" s="399"/>
      <c r="C79" s="4"/>
      <c r="D79" s="4"/>
      <c r="E79" s="4"/>
      <c r="F79" s="316"/>
      <c r="G79" s="404"/>
      <c r="H79" s="404"/>
      <c r="I79" s="6"/>
      <c r="J79" s="1"/>
      <c r="K79" s="1"/>
      <c r="L79" s="1"/>
      <c r="M79" s="1"/>
      <c r="N79" s="238"/>
      <c r="O79" s="398" t="s">
        <v>206</v>
      </c>
      <c r="P79" s="399"/>
      <c r="Q79" s="4"/>
      <c r="R79" s="4"/>
      <c r="S79" s="4"/>
      <c r="T79" s="316"/>
      <c r="U79" s="404"/>
      <c r="V79" s="404"/>
      <c r="W79" s="6"/>
      <c r="X79" s="1"/>
      <c r="Y79" s="1"/>
      <c r="Z79" s="1"/>
      <c r="AA79" s="1"/>
      <c r="AB79" s="238"/>
    </row>
    <row r="80" spans="1:28" ht="18.75" x14ac:dyDescent="0.25">
      <c r="A80" s="400"/>
      <c r="B80" s="401"/>
      <c r="C80" s="6"/>
      <c r="D80" s="6"/>
      <c r="E80" s="6"/>
      <c r="F80" s="317"/>
      <c r="G80" s="404"/>
      <c r="H80" s="404"/>
      <c r="I80" s="6"/>
      <c r="J80" s="1"/>
      <c r="K80" s="1"/>
      <c r="L80" s="1"/>
      <c r="M80" s="1"/>
      <c r="N80" s="126"/>
      <c r="O80" s="400"/>
      <c r="P80" s="401"/>
      <c r="Q80" s="6"/>
      <c r="R80" s="6"/>
      <c r="S80" s="6"/>
      <c r="T80" s="317"/>
      <c r="U80" s="404"/>
      <c r="V80" s="404"/>
      <c r="W80" s="6"/>
      <c r="X80" s="1"/>
      <c r="Y80" s="1"/>
      <c r="Z80" s="1"/>
      <c r="AA80" s="1"/>
      <c r="AB80" s="126"/>
    </row>
    <row r="81" spans="1:28" ht="19.5" thickBot="1" x14ac:dyDescent="0.3">
      <c r="A81" s="402"/>
      <c r="B81" s="403"/>
      <c r="C81" s="92"/>
      <c r="D81" s="92"/>
      <c r="E81" s="92"/>
      <c r="F81" s="318"/>
      <c r="G81" s="404"/>
      <c r="H81" s="404"/>
      <c r="I81" s="6"/>
      <c r="J81" s="190"/>
      <c r="K81" s="1"/>
      <c r="L81" s="1"/>
      <c r="M81" s="1"/>
      <c r="N81" s="126"/>
      <c r="O81" s="402"/>
      <c r="P81" s="403"/>
      <c r="Q81" s="92"/>
      <c r="R81" s="92"/>
      <c r="S81" s="92"/>
      <c r="T81" s="318"/>
      <c r="U81" s="404"/>
      <c r="V81" s="404"/>
      <c r="W81" s="6"/>
      <c r="X81" s="190"/>
      <c r="Y81" s="1"/>
      <c r="Z81" s="1"/>
      <c r="AA81" s="1"/>
      <c r="AB81" s="126"/>
    </row>
  </sheetData>
  <mergeCells count="130">
    <mergeCell ref="H4:N4"/>
    <mergeCell ref="A4:G4"/>
    <mergeCell ref="O4:U4"/>
    <mergeCell ref="V4:AB4"/>
    <mergeCell ref="F11:N11"/>
    <mergeCell ref="T11:AB11"/>
    <mergeCell ref="I36:N36"/>
    <mergeCell ref="W36:AB36"/>
    <mergeCell ref="A17:N17"/>
    <mergeCell ref="O17:AB17"/>
    <mergeCell ref="F9:N9"/>
    <mergeCell ref="T9:AB9"/>
    <mergeCell ref="F10:N10"/>
    <mergeCell ref="T10:AB10"/>
    <mergeCell ref="I33:N33"/>
    <mergeCell ref="W33:AB33"/>
    <mergeCell ref="I34:N34"/>
    <mergeCell ref="W34:AB34"/>
    <mergeCell ref="I35:N35"/>
    <mergeCell ref="W35:AB35"/>
    <mergeCell ref="A2:N2"/>
    <mergeCell ref="O2:AB2"/>
    <mergeCell ref="J19:N19"/>
    <mergeCell ref="X19:AB19"/>
    <mergeCell ref="A18:N18"/>
    <mergeCell ref="O18:AB18"/>
    <mergeCell ref="F12:N12"/>
    <mergeCell ref="T12:AB12"/>
    <mergeCell ref="F13:N13"/>
    <mergeCell ref="T13:AB13"/>
    <mergeCell ref="A3:N3"/>
    <mergeCell ref="O3:AB3"/>
    <mergeCell ref="A5:G5"/>
    <mergeCell ref="H5:N5"/>
    <mergeCell ref="O5:U5"/>
    <mergeCell ref="V5:AB5"/>
    <mergeCell ref="F14:N14"/>
    <mergeCell ref="T14:AB14"/>
    <mergeCell ref="A6:N6"/>
    <mergeCell ref="O6:AB6"/>
    <mergeCell ref="F7:N7"/>
    <mergeCell ref="T7:AB7"/>
    <mergeCell ref="F8:N8"/>
    <mergeCell ref="T8:AB8"/>
    <mergeCell ref="I54:N54"/>
    <mergeCell ref="W54:AB54"/>
    <mergeCell ref="I44:N44"/>
    <mergeCell ref="W44:AB44"/>
    <mergeCell ref="I45:N45"/>
    <mergeCell ref="W45:AB45"/>
    <mergeCell ref="I41:N41"/>
    <mergeCell ref="W41:AB41"/>
    <mergeCell ref="I47:N47"/>
    <mergeCell ref="W47:AB47"/>
    <mergeCell ref="I48:N48"/>
    <mergeCell ref="W48:AB48"/>
    <mergeCell ref="I49:N49"/>
    <mergeCell ref="W49:AB49"/>
    <mergeCell ref="I50:N50"/>
    <mergeCell ref="W50:AB50"/>
    <mergeCell ref="I51:N51"/>
    <mergeCell ref="W51:AB51"/>
    <mergeCell ref="I52:N52"/>
    <mergeCell ref="W52:AB52"/>
    <mergeCell ref="I46:N46"/>
    <mergeCell ref="W46:AB46"/>
    <mergeCell ref="I37:N37"/>
    <mergeCell ref="W37:AB37"/>
    <mergeCell ref="I38:N38"/>
    <mergeCell ref="W38:AB38"/>
    <mergeCell ref="I39:N39"/>
    <mergeCell ref="W39:AB39"/>
    <mergeCell ref="I40:N40"/>
    <mergeCell ref="W40:AB40"/>
    <mergeCell ref="I63:N63"/>
    <mergeCell ref="W63:AB63"/>
    <mergeCell ref="I58:N58"/>
    <mergeCell ref="W58:AB58"/>
    <mergeCell ref="I59:N59"/>
    <mergeCell ref="W59:AB59"/>
    <mergeCell ref="I55:N55"/>
    <mergeCell ref="W55:AB55"/>
    <mergeCell ref="I60:N60"/>
    <mergeCell ref="W60:AB60"/>
    <mergeCell ref="I61:N61"/>
    <mergeCell ref="W61:AB61"/>
    <mergeCell ref="I62:N62"/>
    <mergeCell ref="W62:AB62"/>
    <mergeCell ref="I53:N53"/>
    <mergeCell ref="W53:AB53"/>
    <mergeCell ref="A79:B81"/>
    <mergeCell ref="G79:H81"/>
    <mergeCell ref="O79:P81"/>
    <mergeCell ref="U79:V81"/>
    <mergeCell ref="W76:AA76"/>
    <mergeCell ref="A77:B77"/>
    <mergeCell ref="C77:F77"/>
    <mergeCell ref="G77:H77"/>
    <mergeCell ref="I77:M77"/>
    <mergeCell ref="O77:P77"/>
    <mergeCell ref="Q77:T77"/>
    <mergeCell ref="U77:V77"/>
    <mergeCell ref="W77:AA77"/>
    <mergeCell ref="A78:B78"/>
    <mergeCell ref="C78:F78"/>
    <mergeCell ref="G78:H78"/>
    <mergeCell ref="I78:M78"/>
    <mergeCell ref="C76:F76"/>
    <mergeCell ref="G76:H76"/>
    <mergeCell ref="I76:M76"/>
    <mergeCell ref="O76:P76"/>
    <mergeCell ref="O78:P78"/>
    <mergeCell ref="Q78:T78"/>
    <mergeCell ref="U78:V78"/>
    <mergeCell ref="Q76:T76"/>
    <mergeCell ref="U76:V76"/>
    <mergeCell ref="A76:B76"/>
    <mergeCell ref="I64:N64"/>
    <mergeCell ref="W64:AB64"/>
    <mergeCell ref="I65:N65"/>
    <mergeCell ref="W65:AB65"/>
    <mergeCell ref="W78:AA78"/>
    <mergeCell ref="I70:L70"/>
    <mergeCell ref="W70:Z70"/>
    <mergeCell ref="I66:N66"/>
    <mergeCell ref="W66:AB66"/>
    <mergeCell ref="I67:N67"/>
    <mergeCell ref="W67:AB67"/>
    <mergeCell ref="I68:N68"/>
    <mergeCell ref="W68:AB68"/>
  </mergeCells>
  <pageMargins left="0.35" right="0.33" top="0.31" bottom="0.34" header="0.3" footer="0.33"/>
  <pageSetup orientation="landscape"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245" r:id="rId4" name="Check Box 149">
              <controlPr defaultSize="0" autoFill="0" autoLine="0" autoPict="0">
                <anchor moveWithCells="1">
                  <from>
                    <xdr:col>0</xdr:col>
                    <xdr:colOff>66675</xdr:colOff>
                    <xdr:row>14</xdr:row>
                    <xdr:rowOff>190500</xdr:rowOff>
                  </from>
                  <to>
                    <xdr:col>0</xdr:col>
                    <xdr:colOff>371475</xdr:colOff>
                    <xdr:row>16</xdr:row>
                    <xdr:rowOff>0</xdr:rowOff>
                  </to>
                </anchor>
              </controlPr>
            </control>
          </mc:Choice>
        </mc:AlternateContent>
        <mc:AlternateContent xmlns:mc="http://schemas.openxmlformats.org/markup-compatibility/2006">
          <mc:Choice Requires="x14">
            <control shapeId="4246" r:id="rId5" name="Check Box 150">
              <controlPr defaultSize="0" autoFill="0" autoLine="0" autoPict="0">
                <anchor moveWithCells="1">
                  <from>
                    <xdr:col>3</xdr:col>
                    <xdr:colOff>66675</xdr:colOff>
                    <xdr:row>14</xdr:row>
                    <xdr:rowOff>190500</xdr:rowOff>
                  </from>
                  <to>
                    <xdr:col>3</xdr:col>
                    <xdr:colOff>371475</xdr:colOff>
                    <xdr:row>16</xdr:row>
                    <xdr:rowOff>0</xdr:rowOff>
                  </to>
                </anchor>
              </controlPr>
            </control>
          </mc:Choice>
        </mc:AlternateContent>
        <mc:AlternateContent xmlns:mc="http://schemas.openxmlformats.org/markup-compatibility/2006">
          <mc:Choice Requires="x14">
            <control shapeId="4247" r:id="rId6" name="Check Box 151">
              <controlPr defaultSize="0" autoFill="0" autoLine="0" autoPict="0">
                <anchor moveWithCells="1">
                  <from>
                    <xdr:col>7</xdr:col>
                    <xdr:colOff>66675</xdr:colOff>
                    <xdr:row>18</xdr:row>
                    <xdr:rowOff>190500</xdr:rowOff>
                  </from>
                  <to>
                    <xdr:col>7</xdr:col>
                    <xdr:colOff>371475</xdr:colOff>
                    <xdr:row>19</xdr:row>
                    <xdr:rowOff>200025</xdr:rowOff>
                  </to>
                </anchor>
              </controlPr>
            </control>
          </mc:Choice>
        </mc:AlternateContent>
        <mc:AlternateContent xmlns:mc="http://schemas.openxmlformats.org/markup-compatibility/2006">
          <mc:Choice Requires="x14">
            <control shapeId="4248" r:id="rId7" name="Check Box 152">
              <controlPr defaultSize="0" autoFill="0" autoLine="0" autoPict="0">
                <anchor moveWithCells="1">
                  <from>
                    <xdr:col>8</xdr:col>
                    <xdr:colOff>66675</xdr:colOff>
                    <xdr:row>18</xdr:row>
                    <xdr:rowOff>190500</xdr:rowOff>
                  </from>
                  <to>
                    <xdr:col>8</xdr:col>
                    <xdr:colOff>371475</xdr:colOff>
                    <xdr:row>19</xdr:row>
                    <xdr:rowOff>200025</xdr:rowOff>
                  </to>
                </anchor>
              </controlPr>
            </control>
          </mc:Choice>
        </mc:AlternateContent>
        <mc:AlternateContent xmlns:mc="http://schemas.openxmlformats.org/markup-compatibility/2006">
          <mc:Choice Requires="x14">
            <control shapeId="4249" r:id="rId8" name="Check Box 153">
              <controlPr defaultSize="0" autoFill="0" autoLine="0" autoPict="0">
                <anchor moveWithCells="1">
                  <from>
                    <xdr:col>7</xdr:col>
                    <xdr:colOff>66675</xdr:colOff>
                    <xdr:row>21</xdr:row>
                    <xdr:rowOff>0</xdr:rowOff>
                  </from>
                  <to>
                    <xdr:col>7</xdr:col>
                    <xdr:colOff>371475</xdr:colOff>
                    <xdr:row>23</xdr:row>
                    <xdr:rowOff>38100</xdr:rowOff>
                  </to>
                </anchor>
              </controlPr>
            </control>
          </mc:Choice>
        </mc:AlternateContent>
        <mc:AlternateContent xmlns:mc="http://schemas.openxmlformats.org/markup-compatibility/2006">
          <mc:Choice Requires="x14">
            <control shapeId="4250" r:id="rId9" name="Check Box 154">
              <controlPr defaultSize="0" autoFill="0" autoLine="0" autoPict="0">
                <anchor moveWithCells="1">
                  <from>
                    <xdr:col>8</xdr:col>
                    <xdr:colOff>66675</xdr:colOff>
                    <xdr:row>21</xdr:row>
                    <xdr:rowOff>0</xdr:rowOff>
                  </from>
                  <to>
                    <xdr:col>8</xdr:col>
                    <xdr:colOff>371475</xdr:colOff>
                    <xdr:row>23</xdr:row>
                    <xdr:rowOff>38100</xdr:rowOff>
                  </to>
                </anchor>
              </controlPr>
            </control>
          </mc:Choice>
        </mc:AlternateContent>
        <mc:AlternateContent xmlns:mc="http://schemas.openxmlformats.org/markup-compatibility/2006">
          <mc:Choice Requires="x14">
            <control shapeId="4251" r:id="rId10" name="Check Box 155">
              <controlPr defaultSize="0" autoFill="0" autoLine="0" autoPict="0">
                <anchor moveWithCells="1">
                  <from>
                    <xdr:col>7</xdr:col>
                    <xdr:colOff>66675</xdr:colOff>
                    <xdr:row>23</xdr:row>
                    <xdr:rowOff>0</xdr:rowOff>
                  </from>
                  <to>
                    <xdr:col>7</xdr:col>
                    <xdr:colOff>371475</xdr:colOff>
                    <xdr:row>24</xdr:row>
                    <xdr:rowOff>171450</xdr:rowOff>
                  </to>
                </anchor>
              </controlPr>
            </control>
          </mc:Choice>
        </mc:AlternateContent>
        <mc:AlternateContent xmlns:mc="http://schemas.openxmlformats.org/markup-compatibility/2006">
          <mc:Choice Requires="x14">
            <control shapeId="4252" r:id="rId11" name="Check Box 156">
              <controlPr defaultSize="0" autoFill="0" autoLine="0" autoPict="0">
                <anchor moveWithCells="1">
                  <from>
                    <xdr:col>8</xdr:col>
                    <xdr:colOff>66675</xdr:colOff>
                    <xdr:row>23</xdr:row>
                    <xdr:rowOff>0</xdr:rowOff>
                  </from>
                  <to>
                    <xdr:col>8</xdr:col>
                    <xdr:colOff>371475</xdr:colOff>
                    <xdr:row>24</xdr:row>
                    <xdr:rowOff>171450</xdr:rowOff>
                  </to>
                </anchor>
              </controlPr>
            </control>
          </mc:Choice>
        </mc:AlternateContent>
        <mc:AlternateContent xmlns:mc="http://schemas.openxmlformats.org/markup-compatibility/2006">
          <mc:Choice Requires="x14">
            <control shapeId="4253" r:id="rId12" name="Check Box 157">
              <controlPr defaultSize="0" autoFill="0" autoLine="0" autoPict="0">
                <anchor moveWithCells="1">
                  <from>
                    <xdr:col>7</xdr:col>
                    <xdr:colOff>66675</xdr:colOff>
                    <xdr:row>25</xdr:row>
                    <xdr:rowOff>0</xdr:rowOff>
                  </from>
                  <to>
                    <xdr:col>7</xdr:col>
                    <xdr:colOff>371475</xdr:colOff>
                    <xdr:row>26</xdr:row>
                    <xdr:rowOff>180975</xdr:rowOff>
                  </to>
                </anchor>
              </controlPr>
            </control>
          </mc:Choice>
        </mc:AlternateContent>
        <mc:AlternateContent xmlns:mc="http://schemas.openxmlformats.org/markup-compatibility/2006">
          <mc:Choice Requires="x14">
            <control shapeId="4254" r:id="rId13" name="Check Box 158">
              <controlPr defaultSize="0" autoFill="0" autoLine="0" autoPict="0">
                <anchor moveWithCells="1">
                  <from>
                    <xdr:col>8</xdr:col>
                    <xdr:colOff>66675</xdr:colOff>
                    <xdr:row>25</xdr:row>
                    <xdr:rowOff>0</xdr:rowOff>
                  </from>
                  <to>
                    <xdr:col>8</xdr:col>
                    <xdr:colOff>371475</xdr:colOff>
                    <xdr:row>26</xdr:row>
                    <xdr:rowOff>180975</xdr:rowOff>
                  </to>
                </anchor>
              </controlPr>
            </control>
          </mc:Choice>
        </mc:AlternateContent>
        <mc:AlternateContent xmlns:mc="http://schemas.openxmlformats.org/markup-compatibility/2006">
          <mc:Choice Requires="x14">
            <control shapeId="4255" r:id="rId14" name="Check Box 159">
              <controlPr defaultSize="0" autoFill="0" autoLine="0" autoPict="0">
                <anchor moveWithCells="1">
                  <from>
                    <xdr:col>7</xdr:col>
                    <xdr:colOff>66675</xdr:colOff>
                    <xdr:row>27</xdr:row>
                    <xdr:rowOff>0</xdr:rowOff>
                  </from>
                  <to>
                    <xdr:col>7</xdr:col>
                    <xdr:colOff>371475</xdr:colOff>
                    <xdr:row>28</xdr:row>
                    <xdr:rowOff>57150</xdr:rowOff>
                  </to>
                </anchor>
              </controlPr>
            </control>
          </mc:Choice>
        </mc:AlternateContent>
        <mc:AlternateContent xmlns:mc="http://schemas.openxmlformats.org/markup-compatibility/2006">
          <mc:Choice Requires="x14">
            <control shapeId="4256" r:id="rId15" name="Check Box 160">
              <controlPr defaultSize="0" autoFill="0" autoLine="0" autoPict="0">
                <anchor moveWithCells="1">
                  <from>
                    <xdr:col>8</xdr:col>
                    <xdr:colOff>66675</xdr:colOff>
                    <xdr:row>27</xdr:row>
                    <xdr:rowOff>0</xdr:rowOff>
                  </from>
                  <to>
                    <xdr:col>8</xdr:col>
                    <xdr:colOff>371475</xdr:colOff>
                    <xdr:row>28</xdr:row>
                    <xdr:rowOff>57150</xdr:rowOff>
                  </to>
                </anchor>
              </controlPr>
            </control>
          </mc:Choice>
        </mc:AlternateContent>
        <mc:AlternateContent xmlns:mc="http://schemas.openxmlformats.org/markup-compatibility/2006">
          <mc:Choice Requires="x14">
            <control shapeId="4257" r:id="rId16" name="Check Box 161">
              <controlPr defaultSize="0" autoFill="0" autoLine="0" autoPict="0">
                <anchor moveWithCells="1">
                  <from>
                    <xdr:col>7</xdr:col>
                    <xdr:colOff>66675</xdr:colOff>
                    <xdr:row>27</xdr:row>
                    <xdr:rowOff>190500</xdr:rowOff>
                  </from>
                  <to>
                    <xdr:col>7</xdr:col>
                    <xdr:colOff>371475</xdr:colOff>
                    <xdr:row>28</xdr:row>
                    <xdr:rowOff>190500</xdr:rowOff>
                  </to>
                </anchor>
              </controlPr>
            </control>
          </mc:Choice>
        </mc:AlternateContent>
        <mc:AlternateContent xmlns:mc="http://schemas.openxmlformats.org/markup-compatibility/2006">
          <mc:Choice Requires="x14">
            <control shapeId="4258" r:id="rId17" name="Check Box 162">
              <controlPr defaultSize="0" autoFill="0" autoLine="0" autoPict="0">
                <anchor moveWithCells="1">
                  <from>
                    <xdr:col>8</xdr:col>
                    <xdr:colOff>66675</xdr:colOff>
                    <xdr:row>27</xdr:row>
                    <xdr:rowOff>190500</xdr:rowOff>
                  </from>
                  <to>
                    <xdr:col>8</xdr:col>
                    <xdr:colOff>371475</xdr:colOff>
                    <xdr:row>28</xdr:row>
                    <xdr:rowOff>190500</xdr:rowOff>
                  </to>
                </anchor>
              </controlPr>
            </control>
          </mc:Choice>
        </mc:AlternateContent>
        <mc:AlternateContent xmlns:mc="http://schemas.openxmlformats.org/markup-compatibility/2006">
          <mc:Choice Requires="x14">
            <control shapeId="4259" r:id="rId18" name="Check Box 163">
              <controlPr defaultSize="0" autoFill="0" autoLine="0" autoPict="0">
                <anchor moveWithCells="1">
                  <from>
                    <xdr:col>6</xdr:col>
                    <xdr:colOff>66675</xdr:colOff>
                    <xdr:row>32</xdr:row>
                    <xdr:rowOff>190500</xdr:rowOff>
                  </from>
                  <to>
                    <xdr:col>6</xdr:col>
                    <xdr:colOff>371475</xdr:colOff>
                    <xdr:row>33</xdr:row>
                    <xdr:rowOff>190500</xdr:rowOff>
                  </to>
                </anchor>
              </controlPr>
            </control>
          </mc:Choice>
        </mc:AlternateContent>
        <mc:AlternateContent xmlns:mc="http://schemas.openxmlformats.org/markup-compatibility/2006">
          <mc:Choice Requires="x14">
            <control shapeId="4260" r:id="rId19" name="Check Box 164">
              <controlPr defaultSize="0" autoFill="0" autoLine="0" autoPict="0">
                <anchor moveWithCells="1">
                  <from>
                    <xdr:col>7</xdr:col>
                    <xdr:colOff>66675</xdr:colOff>
                    <xdr:row>32</xdr:row>
                    <xdr:rowOff>190500</xdr:rowOff>
                  </from>
                  <to>
                    <xdr:col>7</xdr:col>
                    <xdr:colOff>371475</xdr:colOff>
                    <xdr:row>33</xdr:row>
                    <xdr:rowOff>190500</xdr:rowOff>
                  </to>
                </anchor>
              </controlPr>
            </control>
          </mc:Choice>
        </mc:AlternateContent>
        <mc:AlternateContent xmlns:mc="http://schemas.openxmlformats.org/markup-compatibility/2006">
          <mc:Choice Requires="x14">
            <control shapeId="4261" r:id="rId20" name="Check Box 165">
              <controlPr defaultSize="0" autoFill="0" autoLine="0" autoPict="0">
                <anchor moveWithCells="1">
                  <from>
                    <xdr:col>6</xdr:col>
                    <xdr:colOff>66675</xdr:colOff>
                    <xdr:row>33</xdr:row>
                    <xdr:rowOff>190500</xdr:rowOff>
                  </from>
                  <to>
                    <xdr:col>6</xdr:col>
                    <xdr:colOff>371475</xdr:colOff>
                    <xdr:row>34</xdr:row>
                    <xdr:rowOff>190500</xdr:rowOff>
                  </to>
                </anchor>
              </controlPr>
            </control>
          </mc:Choice>
        </mc:AlternateContent>
        <mc:AlternateContent xmlns:mc="http://schemas.openxmlformats.org/markup-compatibility/2006">
          <mc:Choice Requires="x14">
            <control shapeId="4262" r:id="rId21" name="Check Box 166">
              <controlPr defaultSize="0" autoFill="0" autoLine="0" autoPict="0">
                <anchor moveWithCells="1">
                  <from>
                    <xdr:col>7</xdr:col>
                    <xdr:colOff>66675</xdr:colOff>
                    <xdr:row>33</xdr:row>
                    <xdr:rowOff>190500</xdr:rowOff>
                  </from>
                  <to>
                    <xdr:col>7</xdr:col>
                    <xdr:colOff>371475</xdr:colOff>
                    <xdr:row>34</xdr:row>
                    <xdr:rowOff>190500</xdr:rowOff>
                  </to>
                </anchor>
              </controlPr>
            </control>
          </mc:Choice>
        </mc:AlternateContent>
        <mc:AlternateContent xmlns:mc="http://schemas.openxmlformats.org/markup-compatibility/2006">
          <mc:Choice Requires="x14">
            <control shapeId="4263" r:id="rId22" name="Check Box 167">
              <controlPr defaultSize="0" autoFill="0" autoLine="0" autoPict="0">
                <anchor moveWithCells="1">
                  <from>
                    <xdr:col>6</xdr:col>
                    <xdr:colOff>66675</xdr:colOff>
                    <xdr:row>34</xdr:row>
                    <xdr:rowOff>190500</xdr:rowOff>
                  </from>
                  <to>
                    <xdr:col>6</xdr:col>
                    <xdr:colOff>371475</xdr:colOff>
                    <xdr:row>35</xdr:row>
                    <xdr:rowOff>190500</xdr:rowOff>
                  </to>
                </anchor>
              </controlPr>
            </control>
          </mc:Choice>
        </mc:AlternateContent>
        <mc:AlternateContent xmlns:mc="http://schemas.openxmlformats.org/markup-compatibility/2006">
          <mc:Choice Requires="x14">
            <control shapeId="4264" r:id="rId23" name="Check Box 168">
              <controlPr defaultSize="0" autoFill="0" autoLine="0" autoPict="0">
                <anchor moveWithCells="1">
                  <from>
                    <xdr:col>7</xdr:col>
                    <xdr:colOff>66675</xdr:colOff>
                    <xdr:row>34</xdr:row>
                    <xdr:rowOff>190500</xdr:rowOff>
                  </from>
                  <to>
                    <xdr:col>7</xdr:col>
                    <xdr:colOff>371475</xdr:colOff>
                    <xdr:row>35</xdr:row>
                    <xdr:rowOff>190500</xdr:rowOff>
                  </to>
                </anchor>
              </controlPr>
            </control>
          </mc:Choice>
        </mc:AlternateContent>
        <mc:AlternateContent xmlns:mc="http://schemas.openxmlformats.org/markup-compatibility/2006">
          <mc:Choice Requires="x14">
            <control shapeId="4265" r:id="rId24" name="Check Box 169">
              <controlPr defaultSize="0" autoFill="0" autoLine="0" autoPict="0">
                <anchor moveWithCells="1">
                  <from>
                    <xdr:col>6</xdr:col>
                    <xdr:colOff>66675</xdr:colOff>
                    <xdr:row>35</xdr:row>
                    <xdr:rowOff>190500</xdr:rowOff>
                  </from>
                  <to>
                    <xdr:col>6</xdr:col>
                    <xdr:colOff>371475</xdr:colOff>
                    <xdr:row>36</xdr:row>
                    <xdr:rowOff>190500</xdr:rowOff>
                  </to>
                </anchor>
              </controlPr>
            </control>
          </mc:Choice>
        </mc:AlternateContent>
        <mc:AlternateContent xmlns:mc="http://schemas.openxmlformats.org/markup-compatibility/2006">
          <mc:Choice Requires="x14">
            <control shapeId="4266" r:id="rId25" name="Check Box 170">
              <controlPr defaultSize="0" autoFill="0" autoLine="0" autoPict="0">
                <anchor moveWithCells="1">
                  <from>
                    <xdr:col>7</xdr:col>
                    <xdr:colOff>66675</xdr:colOff>
                    <xdr:row>35</xdr:row>
                    <xdr:rowOff>190500</xdr:rowOff>
                  </from>
                  <to>
                    <xdr:col>7</xdr:col>
                    <xdr:colOff>371475</xdr:colOff>
                    <xdr:row>36</xdr:row>
                    <xdr:rowOff>190500</xdr:rowOff>
                  </to>
                </anchor>
              </controlPr>
            </control>
          </mc:Choice>
        </mc:AlternateContent>
        <mc:AlternateContent xmlns:mc="http://schemas.openxmlformats.org/markup-compatibility/2006">
          <mc:Choice Requires="x14">
            <control shapeId="4267" r:id="rId26" name="Check Box 171">
              <controlPr defaultSize="0" autoFill="0" autoLine="0" autoPict="0">
                <anchor moveWithCells="1">
                  <from>
                    <xdr:col>6</xdr:col>
                    <xdr:colOff>66675</xdr:colOff>
                    <xdr:row>36</xdr:row>
                    <xdr:rowOff>190500</xdr:rowOff>
                  </from>
                  <to>
                    <xdr:col>6</xdr:col>
                    <xdr:colOff>371475</xdr:colOff>
                    <xdr:row>37</xdr:row>
                    <xdr:rowOff>190500</xdr:rowOff>
                  </to>
                </anchor>
              </controlPr>
            </control>
          </mc:Choice>
        </mc:AlternateContent>
        <mc:AlternateContent xmlns:mc="http://schemas.openxmlformats.org/markup-compatibility/2006">
          <mc:Choice Requires="x14">
            <control shapeId="4268" r:id="rId27" name="Check Box 172">
              <controlPr defaultSize="0" autoFill="0" autoLine="0" autoPict="0">
                <anchor moveWithCells="1">
                  <from>
                    <xdr:col>7</xdr:col>
                    <xdr:colOff>66675</xdr:colOff>
                    <xdr:row>36</xdr:row>
                    <xdr:rowOff>190500</xdr:rowOff>
                  </from>
                  <to>
                    <xdr:col>7</xdr:col>
                    <xdr:colOff>371475</xdr:colOff>
                    <xdr:row>37</xdr:row>
                    <xdr:rowOff>190500</xdr:rowOff>
                  </to>
                </anchor>
              </controlPr>
            </control>
          </mc:Choice>
        </mc:AlternateContent>
        <mc:AlternateContent xmlns:mc="http://schemas.openxmlformats.org/markup-compatibility/2006">
          <mc:Choice Requires="x14">
            <control shapeId="4269" r:id="rId28" name="Check Box 173">
              <controlPr defaultSize="0" autoFill="0" autoLine="0" autoPict="0">
                <anchor moveWithCells="1">
                  <from>
                    <xdr:col>6</xdr:col>
                    <xdr:colOff>66675</xdr:colOff>
                    <xdr:row>37</xdr:row>
                    <xdr:rowOff>190500</xdr:rowOff>
                  </from>
                  <to>
                    <xdr:col>6</xdr:col>
                    <xdr:colOff>371475</xdr:colOff>
                    <xdr:row>38</xdr:row>
                    <xdr:rowOff>190500</xdr:rowOff>
                  </to>
                </anchor>
              </controlPr>
            </control>
          </mc:Choice>
        </mc:AlternateContent>
        <mc:AlternateContent xmlns:mc="http://schemas.openxmlformats.org/markup-compatibility/2006">
          <mc:Choice Requires="x14">
            <control shapeId="4270" r:id="rId29" name="Check Box 174">
              <controlPr defaultSize="0" autoFill="0" autoLine="0" autoPict="0">
                <anchor moveWithCells="1">
                  <from>
                    <xdr:col>7</xdr:col>
                    <xdr:colOff>66675</xdr:colOff>
                    <xdr:row>37</xdr:row>
                    <xdr:rowOff>190500</xdr:rowOff>
                  </from>
                  <to>
                    <xdr:col>7</xdr:col>
                    <xdr:colOff>371475</xdr:colOff>
                    <xdr:row>38</xdr:row>
                    <xdr:rowOff>190500</xdr:rowOff>
                  </to>
                </anchor>
              </controlPr>
            </control>
          </mc:Choice>
        </mc:AlternateContent>
        <mc:AlternateContent xmlns:mc="http://schemas.openxmlformats.org/markup-compatibility/2006">
          <mc:Choice Requires="x14">
            <control shapeId="4271" r:id="rId30" name="Check Box 175">
              <controlPr defaultSize="0" autoFill="0" autoLine="0" autoPict="0">
                <anchor moveWithCells="1">
                  <from>
                    <xdr:col>6</xdr:col>
                    <xdr:colOff>66675</xdr:colOff>
                    <xdr:row>38</xdr:row>
                    <xdr:rowOff>190500</xdr:rowOff>
                  </from>
                  <to>
                    <xdr:col>6</xdr:col>
                    <xdr:colOff>371475</xdr:colOff>
                    <xdr:row>39</xdr:row>
                    <xdr:rowOff>190500</xdr:rowOff>
                  </to>
                </anchor>
              </controlPr>
            </control>
          </mc:Choice>
        </mc:AlternateContent>
        <mc:AlternateContent xmlns:mc="http://schemas.openxmlformats.org/markup-compatibility/2006">
          <mc:Choice Requires="x14">
            <control shapeId="4272" r:id="rId31" name="Check Box 176">
              <controlPr defaultSize="0" autoFill="0" autoLine="0" autoPict="0">
                <anchor moveWithCells="1">
                  <from>
                    <xdr:col>7</xdr:col>
                    <xdr:colOff>66675</xdr:colOff>
                    <xdr:row>38</xdr:row>
                    <xdr:rowOff>190500</xdr:rowOff>
                  </from>
                  <to>
                    <xdr:col>7</xdr:col>
                    <xdr:colOff>371475</xdr:colOff>
                    <xdr:row>39</xdr:row>
                    <xdr:rowOff>190500</xdr:rowOff>
                  </to>
                </anchor>
              </controlPr>
            </control>
          </mc:Choice>
        </mc:AlternateContent>
        <mc:AlternateContent xmlns:mc="http://schemas.openxmlformats.org/markup-compatibility/2006">
          <mc:Choice Requires="x14">
            <control shapeId="4273" r:id="rId32" name="Check Box 177">
              <controlPr defaultSize="0" autoFill="0" autoLine="0" autoPict="0">
                <anchor moveWithCells="1">
                  <from>
                    <xdr:col>6</xdr:col>
                    <xdr:colOff>66675</xdr:colOff>
                    <xdr:row>39</xdr:row>
                    <xdr:rowOff>190500</xdr:rowOff>
                  </from>
                  <to>
                    <xdr:col>6</xdr:col>
                    <xdr:colOff>371475</xdr:colOff>
                    <xdr:row>40</xdr:row>
                    <xdr:rowOff>190500</xdr:rowOff>
                  </to>
                </anchor>
              </controlPr>
            </control>
          </mc:Choice>
        </mc:AlternateContent>
        <mc:AlternateContent xmlns:mc="http://schemas.openxmlformats.org/markup-compatibility/2006">
          <mc:Choice Requires="x14">
            <control shapeId="4274" r:id="rId33" name="Check Box 178">
              <controlPr defaultSize="0" autoFill="0" autoLine="0" autoPict="0">
                <anchor moveWithCells="1">
                  <from>
                    <xdr:col>7</xdr:col>
                    <xdr:colOff>66675</xdr:colOff>
                    <xdr:row>39</xdr:row>
                    <xdr:rowOff>190500</xdr:rowOff>
                  </from>
                  <to>
                    <xdr:col>7</xdr:col>
                    <xdr:colOff>371475</xdr:colOff>
                    <xdr:row>40</xdr:row>
                    <xdr:rowOff>190500</xdr:rowOff>
                  </to>
                </anchor>
              </controlPr>
            </control>
          </mc:Choice>
        </mc:AlternateContent>
        <mc:AlternateContent xmlns:mc="http://schemas.openxmlformats.org/markup-compatibility/2006">
          <mc:Choice Requires="x14">
            <control shapeId="4275" r:id="rId34" name="Check Box 179">
              <controlPr defaultSize="0" autoFill="0" autoLine="0" autoPict="0">
                <anchor moveWithCells="1">
                  <from>
                    <xdr:col>6</xdr:col>
                    <xdr:colOff>66675</xdr:colOff>
                    <xdr:row>43</xdr:row>
                    <xdr:rowOff>190500</xdr:rowOff>
                  </from>
                  <to>
                    <xdr:col>6</xdr:col>
                    <xdr:colOff>371475</xdr:colOff>
                    <xdr:row>44</xdr:row>
                    <xdr:rowOff>190500</xdr:rowOff>
                  </to>
                </anchor>
              </controlPr>
            </control>
          </mc:Choice>
        </mc:AlternateContent>
        <mc:AlternateContent xmlns:mc="http://schemas.openxmlformats.org/markup-compatibility/2006">
          <mc:Choice Requires="x14">
            <control shapeId="4276" r:id="rId35" name="Check Box 180">
              <controlPr defaultSize="0" autoFill="0" autoLine="0" autoPict="0">
                <anchor moveWithCells="1">
                  <from>
                    <xdr:col>7</xdr:col>
                    <xdr:colOff>66675</xdr:colOff>
                    <xdr:row>43</xdr:row>
                    <xdr:rowOff>190500</xdr:rowOff>
                  </from>
                  <to>
                    <xdr:col>7</xdr:col>
                    <xdr:colOff>371475</xdr:colOff>
                    <xdr:row>44</xdr:row>
                    <xdr:rowOff>190500</xdr:rowOff>
                  </to>
                </anchor>
              </controlPr>
            </control>
          </mc:Choice>
        </mc:AlternateContent>
        <mc:AlternateContent xmlns:mc="http://schemas.openxmlformats.org/markup-compatibility/2006">
          <mc:Choice Requires="x14">
            <control shapeId="4277" r:id="rId36" name="Check Box 181">
              <controlPr defaultSize="0" autoFill="0" autoLine="0" autoPict="0">
                <anchor moveWithCells="1">
                  <from>
                    <xdr:col>6</xdr:col>
                    <xdr:colOff>66675</xdr:colOff>
                    <xdr:row>44</xdr:row>
                    <xdr:rowOff>190500</xdr:rowOff>
                  </from>
                  <to>
                    <xdr:col>6</xdr:col>
                    <xdr:colOff>371475</xdr:colOff>
                    <xdr:row>45</xdr:row>
                    <xdr:rowOff>190500</xdr:rowOff>
                  </to>
                </anchor>
              </controlPr>
            </control>
          </mc:Choice>
        </mc:AlternateContent>
        <mc:AlternateContent xmlns:mc="http://schemas.openxmlformats.org/markup-compatibility/2006">
          <mc:Choice Requires="x14">
            <control shapeId="4278" r:id="rId37" name="Check Box 182">
              <controlPr defaultSize="0" autoFill="0" autoLine="0" autoPict="0">
                <anchor moveWithCells="1">
                  <from>
                    <xdr:col>7</xdr:col>
                    <xdr:colOff>66675</xdr:colOff>
                    <xdr:row>44</xdr:row>
                    <xdr:rowOff>190500</xdr:rowOff>
                  </from>
                  <to>
                    <xdr:col>7</xdr:col>
                    <xdr:colOff>371475</xdr:colOff>
                    <xdr:row>45</xdr:row>
                    <xdr:rowOff>190500</xdr:rowOff>
                  </to>
                </anchor>
              </controlPr>
            </control>
          </mc:Choice>
        </mc:AlternateContent>
        <mc:AlternateContent xmlns:mc="http://schemas.openxmlformats.org/markup-compatibility/2006">
          <mc:Choice Requires="x14">
            <control shapeId="4279" r:id="rId38" name="Check Box 183">
              <controlPr defaultSize="0" autoFill="0" autoLine="0" autoPict="0">
                <anchor moveWithCells="1">
                  <from>
                    <xdr:col>6</xdr:col>
                    <xdr:colOff>66675</xdr:colOff>
                    <xdr:row>45</xdr:row>
                    <xdr:rowOff>190500</xdr:rowOff>
                  </from>
                  <to>
                    <xdr:col>6</xdr:col>
                    <xdr:colOff>371475</xdr:colOff>
                    <xdr:row>46</xdr:row>
                    <xdr:rowOff>190500</xdr:rowOff>
                  </to>
                </anchor>
              </controlPr>
            </control>
          </mc:Choice>
        </mc:AlternateContent>
        <mc:AlternateContent xmlns:mc="http://schemas.openxmlformats.org/markup-compatibility/2006">
          <mc:Choice Requires="x14">
            <control shapeId="4280" r:id="rId39" name="Check Box 184">
              <controlPr defaultSize="0" autoFill="0" autoLine="0" autoPict="0">
                <anchor moveWithCells="1">
                  <from>
                    <xdr:col>7</xdr:col>
                    <xdr:colOff>66675</xdr:colOff>
                    <xdr:row>45</xdr:row>
                    <xdr:rowOff>190500</xdr:rowOff>
                  </from>
                  <to>
                    <xdr:col>7</xdr:col>
                    <xdr:colOff>371475</xdr:colOff>
                    <xdr:row>46</xdr:row>
                    <xdr:rowOff>190500</xdr:rowOff>
                  </to>
                </anchor>
              </controlPr>
            </control>
          </mc:Choice>
        </mc:AlternateContent>
        <mc:AlternateContent xmlns:mc="http://schemas.openxmlformats.org/markup-compatibility/2006">
          <mc:Choice Requires="x14">
            <control shapeId="4281" r:id="rId40" name="Check Box 185">
              <controlPr defaultSize="0" autoFill="0" autoLine="0" autoPict="0">
                <anchor moveWithCells="1">
                  <from>
                    <xdr:col>6</xdr:col>
                    <xdr:colOff>66675</xdr:colOff>
                    <xdr:row>46</xdr:row>
                    <xdr:rowOff>190500</xdr:rowOff>
                  </from>
                  <to>
                    <xdr:col>6</xdr:col>
                    <xdr:colOff>371475</xdr:colOff>
                    <xdr:row>47</xdr:row>
                    <xdr:rowOff>190500</xdr:rowOff>
                  </to>
                </anchor>
              </controlPr>
            </control>
          </mc:Choice>
        </mc:AlternateContent>
        <mc:AlternateContent xmlns:mc="http://schemas.openxmlformats.org/markup-compatibility/2006">
          <mc:Choice Requires="x14">
            <control shapeId="4282" r:id="rId41" name="Check Box 186">
              <controlPr defaultSize="0" autoFill="0" autoLine="0" autoPict="0">
                <anchor moveWithCells="1">
                  <from>
                    <xdr:col>7</xdr:col>
                    <xdr:colOff>66675</xdr:colOff>
                    <xdr:row>46</xdr:row>
                    <xdr:rowOff>190500</xdr:rowOff>
                  </from>
                  <to>
                    <xdr:col>7</xdr:col>
                    <xdr:colOff>371475</xdr:colOff>
                    <xdr:row>47</xdr:row>
                    <xdr:rowOff>190500</xdr:rowOff>
                  </to>
                </anchor>
              </controlPr>
            </control>
          </mc:Choice>
        </mc:AlternateContent>
        <mc:AlternateContent xmlns:mc="http://schemas.openxmlformats.org/markup-compatibility/2006">
          <mc:Choice Requires="x14">
            <control shapeId="4283" r:id="rId42" name="Check Box 187">
              <controlPr defaultSize="0" autoFill="0" autoLine="0" autoPict="0">
                <anchor moveWithCells="1">
                  <from>
                    <xdr:col>6</xdr:col>
                    <xdr:colOff>66675</xdr:colOff>
                    <xdr:row>47</xdr:row>
                    <xdr:rowOff>190500</xdr:rowOff>
                  </from>
                  <to>
                    <xdr:col>6</xdr:col>
                    <xdr:colOff>371475</xdr:colOff>
                    <xdr:row>48</xdr:row>
                    <xdr:rowOff>190500</xdr:rowOff>
                  </to>
                </anchor>
              </controlPr>
            </control>
          </mc:Choice>
        </mc:AlternateContent>
        <mc:AlternateContent xmlns:mc="http://schemas.openxmlformats.org/markup-compatibility/2006">
          <mc:Choice Requires="x14">
            <control shapeId="4284" r:id="rId43" name="Check Box 188">
              <controlPr defaultSize="0" autoFill="0" autoLine="0" autoPict="0">
                <anchor moveWithCells="1">
                  <from>
                    <xdr:col>7</xdr:col>
                    <xdr:colOff>66675</xdr:colOff>
                    <xdr:row>47</xdr:row>
                    <xdr:rowOff>190500</xdr:rowOff>
                  </from>
                  <to>
                    <xdr:col>7</xdr:col>
                    <xdr:colOff>371475</xdr:colOff>
                    <xdr:row>48</xdr:row>
                    <xdr:rowOff>190500</xdr:rowOff>
                  </to>
                </anchor>
              </controlPr>
            </control>
          </mc:Choice>
        </mc:AlternateContent>
        <mc:AlternateContent xmlns:mc="http://schemas.openxmlformats.org/markup-compatibility/2006">
          <mc:Choice Requires="x14">
            <control shapeId="4285" r:id="rId44" name="Check Box 189">
              <controlPr defaultSize="0" autoFill="0" autoLine="0" autoPict="0">
                <anchor moveWithCells="1">
                  <from>
                    <xdr:col>6</xdr:col>
                    <xdr:colOff>66675</xdr:colOff>
                    <xdr:row>48</xdr:row>
                    <xdr:rowOff>190500</xdr:rowOff>
                  </from>
                  <to>
                    <xdr:col>6</xdr:col>
                    <xdr:colOff>371475</xdr:colOff>
                    <xdr:row>49</xdr:row>
                    <xdr:rowOff>190500</xdr:rowOff>
                  </to>
                </anchor>
              </controlPr>
            </control>
          </mc:Choice>
        </mc:AlternateContent>
        <mc:AlternateContent xmlns:mc="http://schemas.openxmlformats.org/markup-compatibility/2006">
          <mc:Choice Requires="x14">
            <control shapeId="4286" r:id="rId45" name="Check Box 190">
              <controlPr defaultSize="0" autoFill="0" autoLine="0" autoPict="0">
                <anchor moveWithCells="1">
                  <from>
                    <xdr:col>7</xdr:col>
                    <xdr:colOff>66675</xdr:colOff>
                    <xdr:row>48</xdr:row>
                    <xdr:rowOff>190500</xdr:rowOff>
                  </from>
                  <to>
                    <xdr:col>7</xdr:col>
                    <xdr:colOff>371475</xdr:colOff>
                    <xdr:row>49</xdr:row>
                    <xdr:rowOff>190500</xdr:rowOff>
                  </to>
                </anchor>
              </controlPr>
            </control>
          </mc:Choice>
        </mc:AlternateContent>
        <mc:AlternateContent xmlns:mc="http://schemas.openxmlformats.org/markup-compatibility/2006">
          <mc:Choice Requires="x14">
            <control shapeId="4287" r:id="rId46" name="Check Box 191">
              <controlPr defaultSize="0" autoFill="0" autoLine="0" autoPict="0">
                <anchor moveWithCells="1">
                  <from>
                    <xdr:col>6</xdr:col>
                    <xdr:colOff>66675</xdr:colOff>
                    <xdr:row>49</xdr:row>
                    <xdr:rowOff>190500</xdr:rowOff>
                  </from>
                  <to>
                    <xdr:col>6</xdr:col>
                    <xdr:colOff>371475</xdr:colOff>
                    <xdr:row>50</xdr:row>
                    <xdr:rowOff>190500</xdr:rowOff>
                  </to>
                </anchor>
              </controlPr>
            </control>
          </mc:Choice>
        </mc:AlternateContent>
        <mc:AlternateContent xmlns:mc="http://schemas.openxmlformats.org/markup-compatibility/2006">
          <mc:Choice Requires="x14">
            <control shapeId="4288" r:id="rId47" name="Check Box 192">
              <controlPr defaultSize="0" autoFill="0" autoLine="0" autoPict="0">
                <anchor moveWithCells="1">
                  <from>
                    <xdr:col>7</xdr:col>
                    <xdr:colOff>66675</xdr:colOff>
                    <xdr:row>49</xdr:row>
                    <xdr:rowOff>190500</xdr:rowOff>
                  </from>
                  <to>
                    <xdr:col>7</xdr:col>
                    <xdr:colOff>371475</xdr:colOff>
                    <xdr:row>50</xdr:row>
                    <xdr:rowOff>190500</xdr:rowOff>
                  </to>
                </anchor>
              </controlPr>
            </control>
          </mc:Choice>
        </mc:AlternateContent>
        <mc:AlternateContent xmlns:mc="http://schemas.openxmlformats.org/markup-compatibility/2006">
          <mc:Choice Requires="x14">
            <control shapeId="4289" r:id="rId48" name="Check Box 193">
              <controlPr defaultSize="0" autoFill="0" autoLine="0" autoPict="0">
                <anchor moveWithCells="1">
                  <from>
                    <xdr:col>6</xdr:col>
                    <xdr:colOff>66675</xdr:colOff>
                    <xdr:row>50</xdr:row>
                    <xdr:rowOff>190500</xdr:rowOff>
                  </from>
                  <to>
                    <xdr:col>6</xdr:col>
                    <xdr:colOff>371475</xdr:colOff>
                    <xdr:row>51</xdr:row>
                    <xdr:rowOff>190500</xdr:rowOff>
                  </to>
                </anchor>
              </controlPr>
            </control>
          </mc:Choice>
        </mc:AlternateContent>
        <mc:AlternateContent xmlns:mc="http://schemas.openxmlformats.org/markup-compatibility/2006">
          <mc:Choice Requires="x14">
            <control shapeId="4290" r:id="rId49" name="Check Box 194">
              <controlPr defaultSize="0" autoFill="0" autoLine="0" autoPict="0">
                <anchor moveWithCells="1">
                  <from>
                    <xdr:col>7</xdr:col>
                    <xdr:colOff>66675</xdr:colOff>
                    <xdr:row>50</xdr:row>
                    <xdr:rowOff>190500</xdr:rowOff>
                  </from>
                  <to>
                    <xdr:col>7</xdr:col>
                    <xdr:colOff>371475</xdr:colOff>
                    <xdr:row>51</xdr:row>
                    <xdr:rowOff>190500</xdr:rowOff>
                  </to>
                </anchor>
              </controlPr>
            </control>
          </mc:Choice>
        </mc:AlternateContent>
        <mc:AlternateContent xmlns:mc="http://schemas.openxmlformats.org/markup-compatibility/2006">
          <mc:Choice Requires="x14">
            <control shapeId="4291" r:id="rId50" name="Check Box 195">
              <controlPr defaultSize="0" autoFill="0" autoLine="0" autoPict="0">
                <anchor moveWithCells="1">
                  <from>
                    <xdr:col>6</xdr:col>
                    <xdr:colOff>66675</xdr:colOff>
                    <xdr:row>51</xdr:row>
                    <xdr:rowOff>190500</xdr:rowOff>
                  </from>
                  <to>
                    <xdr:col>6</xdr:col>
                    <xdr:colOff>371475</xdr:colOff>
                    <xdr:row>52</xdr:row>
                    <xdr:rowOff>190500</xdr:rowOff>
                  </to>
                </anchor>
              </controlPr>
            </control>
          </mc:Choice>
        </mc:AlternateContent>
        <mc:AlternateContent xmlns:mc="http://schemas.openxmlformats.org/markup-compatibility/2006">
          <mc:Choice Requires="x14">
            <control shapeId="4292" r:id="rId51" name="Check Box 196">
              <controlPr defaultSize="0" autoFill="0" autoLine="0" autoPict="0">
                <anchor moveWithCells="1">
                  <from>
                    <xdr:col>7</xdr:col>
                    <xdr:colOff>66675</xdr:colOff>
                    <xdr:row>51</xdr:row>
                    <xdr:rowOff>190500</xdr:rowOff>
                  </from>
                  <to>
                    <xdr:col>7</xdr:col>
                    <xdr:colOff>371475</xdr:colOff>
                    <xdr:row>52</xdr:row>
                    <xdr:rowOff>190500</xdr:rowOff>
                  </to>
                </anchor>
              </controlPr>
            </control>
          </mc:Choice>
        </mc:AlternateContent>
        <mc:AlternateContent xmlns:mc="http://schemas.openxmlformats.org/markup-compatibility/2006">
          <mc:Choice Requires="x14">
            <control shapeId="4293" r:id="rId52" name="Check Box 197">
              <controlPr defaultSize="0" autoFill="0" autoLine="0" autoPict="0">
                <anchor moveWithCells="1">
                  <from>
                    <xdr:col>6</xdr:col>
                    <xdr:colOff>66675</xdr:colOff>
                    <xdr:row>52</xdr:row>
                    <xdr:rowOff>190500</xdr:rowOff>
                  </from>
                  <to>
                    <xdr:col>6</xdr:col>
                    <xdr:colOff>371475</xdr:colOff>
                    <xdr:row>53</xdr:row>
                    <xdr:rowOff>190500</xdr:rowOff>
                  </to>
                </anchor>
              </controlPr>
            </control>
          </mc:Choice>
        </mc:AlternateContent>
        <mc:AlternateContent xmlns:mc="http://schemas.openxmlformats.org/markup-compatibility/2006">
          <mc:Choice Requires="x14">
            <control shapeId="4294" r:id="rId53" name="Check Box 198">
              <controlPr defaultSize="0" autoFill="0" autoLine="0" autoPict="0">
                <anchor moveWithCells="1">
                  <from>
                    <xdr:col>7</xdr:col>
                    <xdr:colOff>66675</xdr:colOff>
                    <xdr:row>52</xdr:row>
                    <xdr:rowOff>190500</xdr:rowOff>
                  </from>
                  <to>
                    <xdr:col>7</xdr:col>
                    <xdr:colOff>371475</xdr:colOff>
                    <xdr:row>53</xdr:row>
                    <xdr:rowOff>190500</xdr:rowOff>
                  </to>
                </anchor>
              </controlPr>
            </control>
          </mc:Choice>
        </mc:AlternateContent>
        <mc:AlternateContent xmlns:mc="http://schemas.openxmlformats.org/markup-compatibility/2006">
          <mc:Choice Requires="x14">
            <control shapeId="4295" r:id="rId54" name="Check Box 199">
              <controlPr defaultSize="0" autoFill="0" autoLine="0" autoPict="0">
                <anchor moveWithCells="1">
                  <from>
                    <xdr:col>6</xdr:col>
                    <xdr:colOff>66675</xdr:colOff>
                    <xdr:row>53</xdr:row>
                    <xdr:rowOff>190500</xdr:rowOff>
                  </from>
                  <to>
                    <xdr:col>6</xdr:col>
                    <xdr:colOff>371475</xdr:colOff>
                    <xdr:row>54</xdr:row>
                    <xdr:rowOff>190500</xdr:rowOff>
                  </to>
                </anchor>
              </controlPr>
            </control>
          </mc:Choice>
        </mc:AlternateContent>
        <mc:AlternateContent xmlns:mc="http://schemas.openxmlformats.org/markup-compatibility/2006">
          <mc:Choice Requires="x14">
            <control shapeId="4296" r:id="rId55" name="Check Box 200">
              <controlPr defaultSize="0" autoFill="0" autoLine="0" autoPict="0">
                <anchor moveWithCells="1">
                  <from>
                    <xdr:col>7</xdr:col>
                    <xdr:colOff>66675</xdr:colOff>
                    <xdr:row>53</xdr:row>
                    <xdr:rowOff>190500</xdr:rowOff>
                  </from>
                  <to>
                    <xdr:col>7</xdr:col>
                    <xdr:colOff>371475</xdr:colOff>
                    <xdr:row>54</xdr:row>
                    <xdr:rowOff>190500</xdr:rowOff>
                  </to>
                </anchor>
              </controlPr>
            </control>
          </mc:Choice>
        </mc:AlternateContent>
        <mc:AlternateContent xmlns:mc="http://schemas.openxmlformats.org/markup-compatibility/2006">
          <mc:Choice Requires="x14">
            <control shapeId="4297" r:id="rId56" name="Check Box 201">
              <controlPr defaultSize="0" autoFill="0" autoLine="0" autoPict="0">
                <anchor moveWithCells="1">
                  <from>
                    <xdr:col>6</xdr:col>
                    <xdr:colOff>66675</xdr:colOff>
                    <xdr:row>57</xdr:row>
                    <xdr:rowOff>190500</xdr:rowOff>
                  </from>
                  <to>
                    <xdr:col>6</xdr:col>
                    <xdr:colOff>371475</xdr:colOff>
                    <xdr:row>58</xdr:row>
                    <xdr:rowOff>190500</xdr:rowOff>
                  </to>
                </anchor>
              </controlPr>
            </control>
          </mc:Choice>
        </mc:AlternateContent>
        <mc:AlternateContent xmlns:mc="http://schemas.openxmlformats.org/markup-compatibility/2006">
          <mc:Choice Requires="x14">
            <control shapeId="4298" r:id="rId57" name="Check Box 202">
              <controlPr defaultSize="0" autoFill="0" autoLine="0" autoPict="0">
                <anchor moveWithCells="1">
                  <from>
                    <xdr:col>7</xdr:col>
                    <xdr:colOff>66675</xdr:colOff>
                    <xdr:row>57</xdr:row>
                    <xdr:rowOff>190500</xdr:rowOff>
                  </from>
                  <to>
                    <xdr:col>7</xdr:col>
                    <xdr:colOff>371475</xdr:colOff>
                    <xdr:row>58</xdr:row>
                    <xdr:rowOff>190500</xdr:rowOff>
                  </to>
                </anchor>
              </controlPr>
            </control>
          </mc:Choice>
        </mc:AlternateContent>
        <mc:AlternateContent xmlns:mc="http://schemas.openxmlformats.org/markup-compatibility/2006">
          <mc:Choice Requires="x14">
            <control shapeId="4299" r:id="rId58" name="Check Box 203">
              <controlPr defaultSize="0" autoFill="0" autoLine="0" autoPict="0">
                <anchor moveWithCells="1">
                  <from>
                    <xdr:col>6</xdr:col>
                    <xdr:colOff>66675</xdr:colOff>
                    <xdr:row>58</xdr:row>
                    <xdr:rowOff>190500</xdr:rowOff>
                  </from>
                  <to>
                    <xdr:col>6</xdr:col>
                    <xdr:colOff>371475</xdr:colOff>
                    <xdr:row>59</xdr:row>
                    <xdr:rowOff>190500</xdr:rowOff>
                  </to>
                </anchor>
              </controlPr>
            </control>
          </mc:Choice>
        </mc:AlternateContent>
        <mc:AlternateContent xmlns:mc="http://schemas.openxmlformats.org/markup-compatibility/2006">
          <mc:Choice Requires="x14">
            <control shapeId="4300" r:id="rId59" name="Check Box 204">
              <controlPr defaultSize="0" autoFill="0" autoLine="0" autoPict="0">
                <anchor moveWithCells="1">
                  <from>
                    <xdr:col>7</xdr:col>
                    <xdr:colOff>66675</xdr:colOff>
                    <xdr:row>58</xdr:row>
                    <xdr:rowOff>190500</xdr:rowOff>
                  </from>
                  <to>
                    <xdr:col>7</xdr:col>
                    <xdr:colOff>371475</xdr:colOff>
                    <xdr:row>59</xdr:row>
                    <xdr:rowOff>190500</xdr:rowOff>
                  </to>
                </anchor>
              </controlPr>
            </control>
          </mc:Choice>
        </mc:AlternateContent>
        <mc:AlternateContent xmlns:mc="http://schemas.openxmlformats.org/markup-compatibility/2006">
          <mc:Choice Requires="x14">
            <control shapeId="4301" r:id="rId60" name="Check Box 205">
              <controlPr defaultSize="0" autoFill="0" autoLine="0" autoPict="0">
                <anchor moveWithCells="1">
                  <from>
                    <xdr:col>6</xdr:col>
                    <xdr:colOff>66675</xdr:colOff>
                    <xdr:row>59</xdr:row>
                    <xdr:rowOff>190500</xdr:rowOff>
                  </from>
                  <to>
                    <xdr:col>6</xdr:col>
                    <xdr:colOff>371475</xdr:colOff>
                    <xdr:row>60</xdr:row>
                    <xdr:rowOff>190500</xdr:rowOff>
                  </to>
                </anchor>
              </controlPr>
            </control>
          </mc:Choice>
        </mc:AlternateContent>
        <mc:AlternateContent xmlns:mc="http://schemas.openxmlformats.org/markup-compatibility/2006">
          <mc:Choice Requires="x14">
            <control shapeId="4302" r:id="rId61" name="Check Box 206">
              <controlPr defaultSize="0" autoFill="0" autoLine="0" autoPict="0">
                <anchor moveWithCells="1">
                  <from>
                    <xdr:col>7</xdr:col>
                    <xdr:colOff>66675</xdr:colOff>
                    <xdr:row>59</xdr:row>
                    <xdr:rowOff>190500</xdr:rowOff>
                  </from>
                  <to>
                    <xdr:col>7</xdr:col>
                    <xdr:colOff>371475</xdr:colOff>
                    <xdr:row>60</xdr:row>
                    <xdr:rowOff>190500</xdr:rowOff>
                  </to>
                </anchor>
              </controlPr>
            </control>
          </mc:Choice>
        </mc:AlternateContent>
        <mc:AlternateContent xmlns:mc="http://schemas.openxmlformats.org/markup-compatibility/2006">
          <mc:Choice Requires="x14">
            <control shapeId="4303" r:id="rId62" name="Check Box 207">
              <controlPr defaultSize="0" autoFill="0" autoLine="0" autoPict="0">
                <anchor moveWithCells="1">
                  <from>
                    <xdr:col>6</xdr:col>
                    <xdr:colOff>66675</xdr:colOff>
                    <xdr:row>60</xdr:row>
                    <xdr:rowOff>190500</xdr:rowOff>
                  </from>
                  <to>
                    <xdr:col>6</xdr:col>
                    <xdr:colOff>371475</xdr:colOff>
                    <xdr:row>61</xdr:row>
                    <xdr:rowOff>190500</xdr:rowOff>
                  </to>
                </anchor>
              </controlPr>
            </control>
          </mc:Choice>
        </mc:AlternateContent>
        <mc:AlternateContent xmlns:mc="http://schemas.openxmlformats.org/markup-compatibility/2006">
          <mc:Choice Requires="x14">
            <control shapeId="4304" r:id="rId63" name="Check Box 208">
              <controlPr defaultSize="0" autoFill="0" autoLine="0" autoPict="0">
                <anchor moveWithCells="1">
                  <from>
                    <xdr:col>7</xdr:col>
                    <xdr:colOff>66675</xdr:colOff>
                    <xdr:row>60</xdr:row>
                    <xdr:rowOff>190500</xdr:rowOff>
                  </from>
                  <to>
                    <xdr:col>7</xdr:col>
                    <xdr:colOff>371475</xdr:colOff>
                    <xdr:row>61</xdr:row>
                    <xdr:rowOff>190500</xdr:rowOff>
                  </to>
                </anchor>
              </controlPr>
            </control>
          </mc:Choice>
        </mc:AlternateContent>
        <mc:AlternateContent xmlns:mc="http://schemas.openxmlformats.org/markup-compatibility/2006">
          <mc:Choice Requires="x14">
            <control shapeId="4305" r:id="rId64" name="Check Box 209">
              <controlPr defaultSize="0" autoFill="0" autoLine="0" autoPict="0">
                <anchor moveWithCells="1">
                  <from>
                    <xdr:col>6</xdr:col>
                    <xdr:colOff>66675</xdr:colOff>
                    <xdr:row>61</xdr:row>
                    <xdr:rowOff>190500</xdr:rowOff>
                  </from>
                  <to>
                    <xdr:col>6</xdr:col>
                    <xdr:colOff>371475</xdr:colOff>
                    <xdr:row>62</xdr:row>
                    <xdr:rowOff>190500</xdr:rowOff>
                  </to>
                </anchor>
              </controlPr>
            </control>
          </mc:Choice>
        </mc:AlternateContent>
        <mc:AlternateContent xmlns:mc="http://schemas.openxmlformats.org/markup-compatibility/2006">
          <mc:Choice Requires="x14">
            <control shapeId="4306" r:id="rId65" name="Check Box 210">
              <controlPr defaultSize="0" autoFill="0" autoLine="0" autoPict="0">
                <anchor moveWithCells="1">
                  <from>
                    <xdr:col>7</xdr:col>
                    <xdr:colOff>66675</xdr:colOff>
                    <xdr:row>61</xdr:row>
                    <xdr:rowOff>190500</xdr:rowOff>
                  </from>
                  <to>
                    <xdr:col>7</xdr:col>
                    <xdr:colOff>371475</xdr:colOff>
                    <xdr:row>62</xdr:row>
                    <xdr:rowOff>190500</xdr:rowOff>
                  </to>
                </anchor>
              </controlPr>
            </control>
          </mc:Choice>
        </mc:AlternateContent>
        <mc:AlternateContent xmlns:mc="http://schemas.openxmlformats.org/markup-compatibility/2006">
          <mc:Choice Requires="x14">
            <control shapeId="4307" r:id="rId66" name="Check Box 211">
              <controlPr defaultSize="0" autoFill="0" autoLine="0" autoPict="0">
                <anchor moveWithCells="1">
                  <from>
                    <xdr:col>6</xdr:col>
                    <xdr:colOff>66675</xdr:colOff>
                    <xdr:row>62</xdr:row>
                    <xdr:rowOff>190500</xdr:rowOff>
                  </from>
                  <to>
                    <xdr:col>6</xdr:col>
                    <xdr:colOff>371475</xdr:colOff>
                    <xdr:row>63</xdr:row>
                    <xdr:rowOff>190500</xdr:rowOff>
                  </to>
                </anchor>
              </controlPr>
            </control>
          </mc:Choice>
        </mc:AlternateContent>
        <mc:AlternateContent xmlns:mc="http://schemas.openxmlformats.org/markup-compatibility/2006">
          <mc:Choice Requires="x14">
            <control shapeId="4308" r:id="rId67" name="Check Box 212">
              <controlPr defaultSize="0" autoFill="0" autoLine="0" autoPict="0">
                <anchor moveWithCells="1">
                  <from>
                    <xdr:col>7</xdr:col>
                    <xdr:colOff>66675</xdr:colOff>
                    <xdr:row>62</xdr:row>
                    <xdr:rowOff>190500</xdr:rowOff>
                  </from>
                  <to>
                    <xdr:col>7</xdr:col>
                    <xdr:colOff>371475</xdr:colOff>
                    <xdr:row>63</xdr:row>
                    <xdr:rowOff>190500</xdr:rowOff>
                  </to>
                </anchor>
              </controlPr>
            </control>
          </mc:Choice>
        </mc:AlternateContent>
        <mc:AlternateContent xmlns:mc="http://schemas.openxmlformats.org/markup-compatibility/2006">
          <mc:Choice Requires="x14">
            <control shapeId="4309" r:id="rId68" name="Check Box 213">
              <controlPr defaultSize="0" autoFill="0" autoLine="0" autoPict="0">
                <anchor moveWithCells="1">
                  <from>
                    <xdr:col>6</xdr:col>
                    <xdr:colOff>66675</xdr:colOff>
                    <xdr:row>63</xdr:row>
                    <xdr:rowOff>190500</xdr:rowOff>
                  </from>
                  <to>
                    <xdr:col>6</xdr:col>
                    <xdr:colOff>371475</xdr:colOff>
                    <xdr:row>64</xdr:row>
                    <xdr:rowOff>190500</xdr:rowOff>
                  </to>
                </anchor>
              </controlPr>
            </control>
          </mc:Choice>
        </mc:AlternateContent>
        <mc:AlternateContent xmlns:mc="http://schemas.openxmlformats.org/markup-compatibility/2006">
          <mc:Choice Requires="x14">
            <control shapeId="4310" r:id="rId69" name="Check Box 214">
              <controlPr defaultSize="0" autoFill="0" autoLine="0" autoPict="0">
                <anchor moveWithCells="1">
                  <from>
                    <xdr:col>7</xdr:col>
                    <xdr:colOff>66675</xdr:colOff>
                    <xdr:row>63</xdr:row>
                    <xdr:rowOff>190500</xdr:rowOff>
                  </from>
                  <to>
                    <xdr:col>7</xdr:col>
                    <xdr:colOff>371475</xdr:colOff>
                    <xdr:row>64</xdr:row>
                    <xdr:rowOff>190500</xdr:rowOff>
                  </to>
                </anchor>
              </controlPr>
            </control>
          </mc:Choice>
        </mc:AlternateContent>
        <mc:AlternateContent xmlns:mc="http://schemas.openxmlformats.org/markup-compatibility/2006">
          <mc:Choice Requires="x14">
            <control shapeId="4311" r:id="rId70" name="Check Box 215">
              <controlPr defaultSize="0" autoFill="0" autoLine="0" autoPict="0">
                <anchor moveWithCells="1">
                  <from>
                    <xdr:col>6</xdr:col>
                    <xdr:colOff>66675</xdr:colOff>
                    <xdr:row>64</xdr:row>
                    <xdr:rowOff>190500</xdr:rowOff>
                  </from>
                  <to>
                    <xdr:col>6</xdr:col>
                    <xdr:colOff>371475</xdr:colOff>
                    <xdr:row>65</xdr:row>
                    <xdr:rowOff>190500</xdr:rowOff>
                  </to>
                </anchor>
              </controlPr>
            </control>
          </mc:Choice>
        </mc:AlternateContent>
        <mc:AlternateContent xmlns:mc="http://schemas.openxmlformats.org/markup-compatibility/2006">
          <mc:Choice Requires="x14">
            <control shapeId="4312" r:id="rId71" name="Check Box 216">
              <controlPr defaultSize="0" autoFill="0" autoLine="0" autoPict="0">
                <anchor moveWithCells="1">
                  <from>
                    <xdr:col>7</xdr:col>
                    <xdr:colOff>66675</xdr:colOff>
                    <xdr:row>64</xdr:row>
                    <xdr:rowOff>190500</xdr:rowOff>
                  </from>
                  <to>
                    <xdr:col>7</xdr:col>
                    <xdr:colOff>371475</xdr:colOff>
                    <xdr:row>65</xdr:row>
                    <xdr:rowOff>190500</xdr:rowOff>
                  </to>
                </anchor>
              </controlPr>
            </control>
          </mc:Choice>
        </mc:AlternateContent>
        <mc:AlternateContent xmlns:mc="http://schemas.openxmlformats.org/markup-compatibility/2006">
          <mc:Choice Requires="x14">
            <control shapeId="4313" r:id="rId72" name="Check Box 217">
              <controlPr defaultSize="0" autoFill="0" autoLine="0" autoPict="0">
                <anchor moveWithCells="1">
                  <from>
                    <xdr:col>6</xdr:col>
                    <xdr:colOff>66675</xdr:colOff>
                    <xdr:row>65</xdr:row>
                    <xdr:rowOff>190500</xdr:rowOff>
                  </from>
                  <to>
                    <xdr:col>6</xdr:col>
                    <xdr:colOff>371475</xdr:colOff>
                    <xdr:row>66</xdr:row>
                    <xdr:rowOff>190500</xdr:rowOff>
                  </to>
                </anchor>
              </controlPr>
            </control>
          </mc:Choice>
        </mc:AlternateContent>
        <mc:AlternateContent xmlns:mc="http://schemas.openxmlformats.org/markup-compatibility/2006">
          <mc:Choice Requires="x14">
            <control shapeId="4314" r:id="rId73" name="Check Box 218">
              <controlPr defaultSize="0" autoFill="0" autoLine="0" autoPict="0">
                <anchor moveWithCells="1">
                  <from>
                    <xdr:col>7</xdr:col>
                    <xdr:colOff>66675</xdr:colOff>
                    <xdr:row>65</xdr:row>
                    <xdr:rowOff>190500</xdr:rowOff>
                  </from>
                  <to>
                    <xdr:col>7</xdr:col>
                    <xdr:colOff>371475</xdr:colOff>
                    <xdr:row>66</xdr:row>
                    <xdr:rowOff>190500</xdr:rowOff>
                  </to>
                </anchor>
              </controlPr>
            </control>
          </mc:Choice>
        </mc:AlternateContent>
        <mc:AlternateContent xmlns:mc="http://schemas.openxmlformats.org/markup-compatibility/2006">
          <mc:Choice Requires="x14">
            <control shapeId="4315" r:id="rId74" name="Check Box 219">
              <controlPr defaultSize="0" autoFill="0" autoLine="0" autoPict="0">
                <anchor moveWithCells="1">
                  <from>
                    <xdr:col>6</xdr:col>
                    <xdr:colOff>66675</xdr:colOff>
                    <xdr:row>66</xdr:row>
                    <xdr:rowOff>190500</xdr:rowOff>
                  </from>
                  <to>
                    <xdr:col>6</xdr:col>
                    <xdr:colOff>371475</xdr:colOff>
                    <xdr:row>67</xdr:row>
                    <xdr:rowOff>190500</xdr:rowOff>
                  </to>
                </anchor>
              </controlPr>
            </control>
          </mc:Choice>
        </mc:AlternateContent>
        <mc:AlternateContent xmlns:mc="http://schemas.openxmlformats.org/markup-compatibility/2006">
          <mc:Choice Requires="x14">
            <control shapeId="4316" r:id="rId75" name="Check Box 220">
              <controlPr defaultSize="0" autoFill="0" autoLine="0" autoPict="0">
                <anchor moveWithCells="1">
                  <from>
                    <xdr:col>7</xdr:col>
                    <xdr:colOff>66675</xdr:colOff>
                    <xdr:row>66</xdr:row>
                    <xdr:rowOff>190500</xdr:rowOff>
                  </from>
                  <to>
                    <xdr:col>7</xdr:col>
                    <xdr:colOff>371475</xdr:colOff>
                    <xdr:row>67</xdr:row>
                    <xdr:rowOff>190500</xdr:rowOff>
                  </to>
                </anchor>
              </controlPr>
            </control>
          </mc:Choice>
        </mc:AlternateContent>
        <mc:AlternateContent xmlns:mc="http://schemas.openxmlformats.org/markup-compatibility/2006">
          <mc:Choice Requires="x14">
            <control shapeId="4317" r:id="rId76" name="Check Box 221">
              <controlPr defaultSize="0" autoFill="0" autoLine="0" autoPict="0">
                <anchor moveWithCells="1">
                  <from>
                    <xdr:col>4</xdr:col>
                    <xdr:colOff>66675</xdr:colOff>
                    <xdr:row>70</xdr:row>
                    <xdr:rowOff>0</xdr:rowOff>
                  </from>
                  <to>
                    <xdr:col>4</xdr:col>
                    <xdr:colOff>371475</xdr:colOff>
                    <xdr:row>71</xdr:row>
                    <xdr:rowOff>0</xdr:rowOff>
                  </to>
                </anchor>
              </controlPr>
            </control>
          </mc:Choice>
        </mc:AlternateContent>
        <mc:AlternateContent xmlns:mc="http://schemas.openxmlformats.org/markup-compatibility/2006">
          <mc:Choice Requires="x14">
            <control shapeId="4318" r:id="rId77" name="Check Box 222">
              <controlPr defaultSize="0" autoFill="0" autoLine="0" autoPict="0">
                <anchor moveWithCells="1">
                  <from>
                    <xdr:col>7</xdr:col>
                    <xdr:colOff>66675</xdr:colOff>
                    <xdr:row>70</xdr:row>
                    <xdr:rowOff>0</xdr:rowOff>
                  </from>
                  <to>
                    <xdr:col>7</xdr:col>
                    <xdr:colOff>371475</xdr:colOff>
                    <xdr:row>71</xdr:row>
                    <xdr:rowOff>0</xdr:rowOff>
                  </to>
                </anchor>
              </controlPr>
            </control>
          </mc:Choice>
        </mc:AlternateContent>
        <mc:AlternateContent xmlns:mc="http://schemas.openxmlformats.org/markup-compatibility/2006">
          <mc:Choice Requires="x14">
            <control shapeId="4319" r:id="rId78" name="Check Box 223">
              <controlPr defaultSize="0" autoFill="0" autoLine="0" autoPict="0">
                <anchor moveWithCells="1">
                  <from>
                    <xdr:col>14</xdr:col>
                    <xdr:colOff>66675</xdr:colOff>
                    <xdr:row>14</xdr:row>
                    <xdr:rowOff>190500</xdr:rowOff>
                  </from>
                  <to>
                    <xdr:col>14</xdr:col>
                    <xdr:colOff>371475</xdr:colOff>
                    <xdr:row>16</xdr:row>
                    <xdr:rowOff>0</xdr:rowOff>
                  </to>
                </anchor>
              </controlPr>
            </control>
          </mc:Choice>
        </mc:AlternateContent>
        <mc:AlternateContent xmlns:mc="http://schemas.openxmlformats.org/markup-compatibility/2006">
          <mc:Choice Requires="x14">
            <control shapeId="4320" r:id="rId79" name="Check Box 224">
              <controlPr defaultSize="0" autoFill="0" autoLine="0" autoPict="0">
                <anchor moveWithCells="1">
                  <from>
                    <xdr:col>17</xdr:col>
                    <xdr:colOff>66675</xdr:colOff>
                    <xdr:row>14</xdr:row>
                    <xdr:rowOff>190500</xdr:rowOff>
                  </from>
                  <to>
                    <xdr:col>17</xdr:col>
                    <xdr:colOff>371475</xdr:colOff>
                    <xdr:row>16</xdr:row>
                    <xdr:rowOff>0</xdr:rowOff>
                  </to>
                </anchor>
              </controlPr>
            </control>
          </mc:Choice>
        </mc:AlternateContent>
        <mc:AlternateContent xmlns:mc="http://schemas.openxmlformats.org/markup-compatibility/2006">
          <mc:Choice Requires="x14">
            <control shapeId="4321" r:id="rId80" name="Check Box 225">
              <controlPr defaultSize="0" autoFill="0" autoLine="0" autoPict="0">
                <anchor moveWithCells="1">
                  <from>
                    <xdr:col>21</xdr:col>
                    <xdr:colOff>66675</xdr:colOff>
                    <xdr:row>18</xdr:row>
                    <xdr:rowOff>190500</xdr:rowOff>
                  </from>
                  <to>
                    <xdr:col>21</xdr:col>
                    <xdr:colOff>371475</xdr:colOff>
                    <xdr:row>19</xdr:row>
                    <xdr:rowOff>200025</xdr:rowOff>
                  </to>
                </anchor>
              </controlPr>
            </control>
          </mc:Choice>
        </mc:AlternateContent>
        <mc:AlternateContent xmlns:mc="http://schemas.openxmlformats.org/markup-compatibility/2006">
          <mc:Choice Requires="x14">
            <control shapeId="4322" r:id="rId81" name="Check Box 226">
              <controlPr defaultSize="0" autoFill="0" autoLine="0" autoPict="0">
                <anchor moveWithCells="1">
                  <from>
                    <xdr:col>22</xdr:col>
                    <xdr:colOff>66675</xdr:colOff>
                    <xdr:row>18</xdr:row>
                    <xdr:rowOff>190500</xdr:rowOff>
                  </from>
                  <to>
                    <xdr:col>22</xdr:col>
                    <xdr:colOff>371475</xdr:colOff>
                    <xdr:row>19</xdr:row>
                    <xdr:rowOff>200025</xdr:rowOff>
                  </to>
                </anchor>
              </controlPr>
            </control>
          </mc:Choice>
        </mc:AlternateContent>
        <mc:AlternateContent xmlns:mc="http://schemas.openxmlformats.org/markup-compatibility/2006">
          <mc:Choice Requires="x14">
            <control shapeId="4323" r:id="rId82" name="Check Box 227">
              <controlPr defaultSize="0" autoFill="0" autoLine="0" autoPict="0">
                <anchor moveWithCells="1">
                  <from>
                    <xdr:col>21</xdr:col>
                    <xdr:colOff>66675</xdr:colOff>
                    <xdr:row>21</xdr:row>
                    <xdr:rowOff>0</xdr:rowOff>
                  </from>
                  <to>
                    <xdr:col>21</xdr:col>
                    <xdr:colOff>371475</xdr:colOff>
                    <xdr:row>23</xdr:row>
                    <xdr:rowOff>38100</xdr:rowOff>
                  </to>
                </anchor>
              </controlPr>
            </control>
          </mc:Choice>
        </mc:AlternateContent>
        <mc:AlternateContent xmlns:mc="http://schemas.openxmlformats.org/markup-compatibility/2006">
          <mc:Choice Requires="x14">
            <control shapeId="4324" r:id="rId83" name="Check Box 228">
              <controlPr defaultSize="0" autoFill="0" autoLine="0" autoPict="0">
                <anchor moveWithCells="1">
                  <from>
                    <xdr:col>22</xdr:col>
                    <xdr:colOff>66675</xdr:colOff>
                    <xdr:row>21</xdr:row>
                    <xdr:rowOff>0</xdr:rowOff>
                  </from>
                  <to>
                    <xdr:col>22</xdr:col>
                    <xdr:colOff>371475</xdr:colOff>
                    <xdr:row>23</xdr:row>
                    <xdr:rowOff>38100</xdr:rowOff>
                  </to>
                </anchor>
              </controlPr>
            </control>
          </mc:Choice>
        </mc:AlternateContent>
        <mc:AlternateContent xmlns:mc="http://schemas.openxmlformats.org/markup-compatibility/2006">
          <mc:Choice Requires="x14">
            <control shapeId="4325" r:id="rId84" name="Check Box 229">
              <controlPr defaultSize="0" autoFill="0" autoLine="0" autoPict="0">
                <anchor moveWithCells="1">
                  <from>
                    <xdr:col>21</xdr:col>
                    <xdr:colOff>66675</xdr:colOff>
                    <xdr:row>23</xdr:row>
                    <xdr:rowOff>0</xdr:rowOff>
                  </from>
                  <to>
                    <xdr:col>21</xdr:col>
                    <xdr:colOff>371475</xdr:colOff>
                    <xdr:row>24</xdr:row>
                    <xdr:rowOff>171450</xdr:rowOff>
                  </to>
                </anchor>
              </controlPr>
            </control>
          </mc:Choice>
        </mc:AlternateContent>
        <mc:AlternateContent xmlns:mc="http://schemas.openxmlformats.org/markup-compatibility/2006">
          <mc:Choice Requires="x14">
            <control shapeId="4326" r:id="rId85" name="Check Box 230">
              <controlPr defaultSize="0" autoFill="0" autoLine="0" autoPict="0">
                <anchor moveWithCells="1">
                  <from>
                    <xdr:col>22</xdr:col>
                    <xdr:colOff>66675</xdr:colOff>
                    <xdr:row>23</xdr:row>
                    <xdr:rowOff>0</xdr:rowOff>
                  </from>
                  <to>
                    <xdr:col>22</xdr:col>
                    <xdr:colOff>371475</xdr:colOff>
                    <xdr:row>24</xdr:row>
                    <xdr:rowOff>171450</xdr:rowOff>
                  </to>
                </anchor>
              </controlPr>
            </control>
          </mc:Choice>
        </mc:AlternateContent>
        <mc:AlternateContent xmlns:mc="http://schemas.openxmlformats.org/markup-compatibility/2006">
          <mc:Choice Requires="x14">
            <control shapeId="4327" r:id="rId86" name="Check Box 231">
              <controlPr defaultSize="0" autoFill="0" autoLine="0" autoPict="0">
                <anchor moveWithCells="1">
                  <from>
                    <xdr:col>21</xdr:col>
                    <xdr:colOff>66675</xdr:colOff>
                    <xdr:row>25</xdr:row>
                    <xdr:rowOff>0</xdr:rowOff>
                  </from>
                  <to>
                    <xdr:col>21</xdr:col>
                    <xdr:colOff>371475</xdr:colOff>
                    <xdr:row>26</xdr:row>
                    <xdr:rowOff>180975</xdr:rowOff>
                  </to>
                </anchor>
              </controlPr>
            </control>
          </mc:Choice>
        </mc:AlternateContent>
        <mc:AlternateContent xmlns:mc="http://schemas.openxmlformats.org/markup-compatibility/2006">
          <mc:Choice Requires="x14">
            <control shapeId="4328" r:id="rId87" name="Check Box 232">
              <controlPr defaultSize="0" autoFill="0" autoLine="0" autoPict="0">
                <anchor moveWithCells="1">
                  <from>
                    <xdr:col>22</xdr:col>
                    <xdr:colOff>66675</xdr:colOff>
                    <xdr:row>25</xdr:row>
                    <xdr:rowOff>0</xdr:rowOff>
                  </from>
                  <to>
                    <xdr:col>22</xdr:col>
                    <xdr:colOff>371475</xdr:colOff>
                    <xdr:row>26</xdr:row>
                    <xdr:rowOff>180975</xdr:rowOff>
                  </to>
                </anchor>
              </controlPr>
            </control>
          </mc:Choice>
        </mc:AlternateContent>
        <mc:AlternateContent xmlns:mc="http://schemas.openxmlformats.org/markup-compatibility/2006">
          <mc:Choice Requires="x14">
            <control shapeId="4329" r:id="rId88" name="Check Box 233">
              <controlPr defaultSize="0" autoFill="0" autoLine="0" autoPict="0">
                <anchor moveWithCells="1">
                  <from>
                    <xdr:col>21</xdr:col>
                    <xdr:colOff>66675</xdr:colOff>
                    <xdr:row>27</xdr:row>
                    <xdr:rowOff>0</xdr:rowOff>
                  </from>
                  <to>
                    <xdr:col>21</xdr:col>
                    <xdr:colOff>371475</xdr:colOff>
                    <xdr:row>28</xdr:row>
                    <xdr:rowOff>57150</xdr:rowOff>
                  </to>
                </anchor>
              </controlPr>
            </control>
          </mc:Choice>
        </mc:AlternateContent>
        <mc:AlternateContent xmlns:mc="http://schemas.openxmlformats.org/markup-compatibility/2006">
          <mc:Choice Requires="x14">
            <control shapeId="4330" r:id="rId89" name="Check Box 234">
              <controlPr defaultSize="0" autoFill="0" autoLine="0" autoPict="0">
                <anchor moveWithCells="1">
                  <from>
                    <xdr:col>22</xdr:col>
                    <xdr:colOff>66675</xdr:colOff>
                    <xdr:row>27</xdr:row>
                    <xdr:rowOff>0</xdr:rowOff>
                  </from>
                  <to>
                    <xdr:col>22</xdr:col>
                    <xdr:colOff>371475</xdr:colOff>
                    <xdr:row>28</xdr:row>
                    <xdr:rowOff>57150</xdr:rowOff>
                  </to>
                </anchor>
              </controlPr>
            </control>
          </mc:Choice>
        </mc:AlternateContent>
        <mc:AlternateContent xmlns:mc="http://schemas.openxmlformats.org/markup-compatibility/2006">
          <mc:Choice Requires="x14">
            <control shapeId="4331" r:id="rId90" name="Check Box 235">
              <controlPr defaultSize="0" autoFill="0" autoLine="0" autoPict="0">
                <anchor moveWithCells="1">
                  <from>
                    <xdr:col>21</xdr:col>
                    <xdr:colOff>66675</xdr:colOff>
                    <xdr:row>27</xdr:row>
                    <xdr:rowOff>190500</xdr:rowOff>
                  </from>
                  <to>
                    <xdr:col>21</xdr:col>
                    <xdr:colOff>371475</xdr:colOff>
                    <xdr:row>28</xdr:row>
                    <xdr:rowOff>190500</xdr:rowOff>
                  </to>
                </anchor>
              </controlPr>
            </control>
          </mc:Choice>
        </mc:AlternateContent>
        <mc:AlternateContent xmlns:mc="http://schemas.openxmlformats.org/markup-compatibility/2006">
          <mc:Choice Requires="x14">
            <control shapeId="4332" r:id="rId91" name="Check Box 236">
              <controlPr defaultSize="0" autoFill="0" autoLine="0" autoPict="0">
                <anchor moveWithCells="1">
                  <from>
                    <xdr:col>22</xdr:col>
                    <xdr:colOff>66675</xdr:colOff>
                    <xdr:row>27</xdr:row>
                    <xdr:rowOff>190500</xdr:rowOff>
                  </from>
                  <to>
                    <xdr:col>22</xdr:col>
                    <xdr:colOff>371475</xdr:colOff>
                    <xdr:row>28</xdr:row>
                    <xdr:rowOff>190500</xdr:rowOff>
                  </to>
                </anchor>
              </controlPr>
            </control>
          </mc:Choice>
        </mc:AlternateContent>
        <mc:AlternateContent xmlns:mc="http://schemas.openxmlformats.org/markup-compatibility/2006">
          <mc:Choice Requires="x14">
            <control shapeId="4333" r:id="rId92" name="Check Box 237">
              <controlPr defaultSize="0" autoFill="0" autoLine="0" autoPict="0">
                <anchor moveWithCells="1">
                  <from>
                    <xdr:col>20</xdr:col>
                    <xdr:colOff>66675</xdr:colOff>
                    <xdr:row>32</xdr:row>
                    <xdr:rowOff>190500</xdr:rowOff>
                  </from>
                  <to>
                    <xdr:col>20</xdr:col>
                    <xdr:colOff>371475</xdr:colOff>
                    <xdr:row>33</xdr:row>
                    <xdr:rowOff>190500</xdr:rowOff>
                  </to>
                </anchor>
              </controlPr>
            </control>
          </mc:Choice>
        </mc:AlternateContent>
        <mc:AlternateContent xmlns:mc="http://schemas.openxmlformats.org/markup-compatibility/2006">
          <mc:Choice Requires="x14">
            <control shapeId="4334" r:id="rId93" name="Check Box 238">
              <controlPr defaultSize="0" autoFill="0" autoLine="0" autoPict="0">
                <anchor moveWithCells="1">
                  <from>
                    <xdr:col>21</xdr:col>
                    <xdr:colOff>66675</xdr:colOff>
                    <xdr:row>32</xdr:row>
                    <xdr:rowOff>190500</xdr:rowOff>
                  </from>
                  <to>
                    <xdr:col>21</xdr:col>
                    <xdr:colOff>371475</xdr:colOff>
                    <xdr:row>33</xdr:row>
                    <xdr:rowOff>190500</xdr:rowOff>
                  </to>
                </anchor>
              </controlPr>
            </control>
          </mc:Choice>
        </mc:AlternateContent>
        <mc:AlternateContent xmlns:mc="http://schemas.openxmlformats.org/markup-compatibility/2006">
          <mc:Choice Requires="x14">
            <control shapeId="4335" r:id="rId94" name="Check Box 239">
              <controlPr defaultSize="0" autoFill="0" autoLine="0" autoPict="0">
                <anchor moveWithCells="1">
                  <from>
                    <xdr:col>20</xdr:col>
                    <xdr:colOff>66675</xdr:colOff>
                    <xdr:row>33</xdr:row>
                    <xdr:rowOff>190500</xdr:rowOff>
                  </from>
                  <to>
                    <xdr:col>20</xdr:col>
                    <xdr:colOff>371475</xdr:colOff>
                    <xdr:row>34</xdr:row>
                    <xdr:rowOff>190500</xdr:rowOff>
                  </to>
                </anchor>
              </controlPr>
            </control>
          </mc:Choice>
        </mc:AlternateContent>
        <mc:AlternateContent xmlns:mc="http://schemas.openxmlformats.org/markup-compatibility/2006">
          <mc:Choice Requires="x14">
            <control shapeId="4336" r:id="rId95" name="Check Box 240">
              <controlPr defaultSize="0" autoFill="0" autoLine="0" autoPict="0">
                <anchor moveWithCells="1">
                  <from>
                    <xdr:col>21</xdr:col>
                    <xdr:colOff>66675</xdr:colOff>
                    <xdr:row>33</xdr:row>
                    <xdr:rowOff>190500</xdr:rowOff>
                  </from>
                  <to>
                    <xdr:col>21</xdr:col>
                    <xdr:colOff>371475</xdr:colOff>
                    <xdr:row>34</xdr:row>
                    <xdr:rowOff>190500</xdr:rowOff>
                  </to>
                </anchor>
              </controlPr>
            </control>
          </mc:Choice>
        </mc:AlternateContent>
        <mc:AlternateContent xmlns:mc="http://schemas.openxmlformats.org/markup-compatibility/2006">
          <mc:Choice Requires="x14">
            <control shapeId="4337" r:id="rId96" name="Check Box 241">
              <controlPr defaultSize="0" autoFill="0" autoLine="0" autoPict="0">
                <anchor moveWithCells="1">
                  <from>
                    <xdr:col>20</xdr:col>
                    <xdr:colOff>66675</xdr:colOff>
                    <xdr:row>34</xdr:row>
                    <xdr:rowOff>190500</xdr:rowOff>
                  </from>
                  <to>
                    <xdr:col>20</xdr:col>
                    <xdr:colOff>371475</xdr:colOff>
                    <xdr:row>35</xdr:row>
                    <xdr:rowOff>190500</xdr:rowOff>
                  </to>
                </anchor>
              </controlPr>
            </control>
          </mc:Choice>
        </mc:AlternateContent>
        <mc:AlternateContent xmlns:mc="http://schemas.openxmlformats.org/markup-compatibility/2006">
          <mc:Choice Requires="x14">
            <control shapeId="4338" r:id="rId97" name="Check Box 242">
              <controlPr defaultSize="0" autoFill="0" autoLine="0" autoPict="0">
                <anchor moveWithCells="1">
                  <from>
                    <xdr:col>21</xdr:col>
                    <xdr:colOff>66675</xdr:colOff>
                    <xdr:row>34</xdr:row>
                    <xdr:rowOff>190500</xdr:rowOff>
                  </from>
                  <to>
                    <xdr:col>21</xdr:col>
                    <xdr:colOff>371475</xdr:colOff>
                    <xdr:row>35</xdr:row>
                    <xdr:rowOff>190500</xdr:rowOff>
                  </to>
                </anchor>
              </controlPr>
            </control>
          </mc:Choice>
        </mc:AlternateContent>
        <mc:AlternateContent xmlns:mc="http://schemas.openxmlformats.org/markup-compatibility/2006">
          <mc:Choice Requires="x14">
            <control shapeId="4339" r:id="rId98" name="Check Box 243">
              <controlPr defaultSize="0" autoFill="0" autoLine="0" autoPict="0">
                <anchor moveWithCells="1">
                  <from>
                    <xdr:col>20</xdr:col>
                    <xdr:colOff>66675</xdr:colOff>
                    <xdr:row>35</xdr:row>
                    <xdr:rowOff>190500</xdr:rowOff>
                  </from>
                  <to>
                    <xdr:col>20</xdr:col>
                    <xdr:colOff>371475</xdr:colOff>
                    <xdr:row>36</xdr:row>
                    <xdr:rowOff>190500</xdr:rowOff>
                  </to>
                </anchor>
              </controlPr>
            </control>
          </mc:Choice>
        </mc:AlternateContent>
        <mc:AlternateContent xmlns:mc="http://schemas.openxmlformats.org/markup-compatibility/2006">
          <mc:Choice Requires="x14">
            <control shapeId="4340" r:id="rId99" name="Check Box 244">
              <controlPr defaultSize="0" autoFill="0" autoLine="0" autoPict="0">
                <anchor moveWithCells="1">
                  <from>
                    <xdr:col>21</xdr:col>
                    <xdr:colOff>66675</xdr:colOff>
                    <xdr:row>35</xdr:row>
                    <xdr:rowOff>190500</xdr:rowOff>
                  </from>
                  <to>
                    <xdr:col>21</xdr:col>
                    <xdr:colOff>371475</xdr:colOff>
                    <xdr:row>36</xdr:row>
                    <xdr:rowOff>190500</xdr:rowOff>
                  </to>
                </anchor>
              </controlPr>
            </control>
          </mc:Choice>
        </mc:AlternateContent>
        <mc:AlternateContent xmlns:mc="http://schemas.openxmlformats.org/markup-compatibility/2006">
          <mc:Choice Requires="x14">
            <control shapeId="4341" r:id="rId100" name="Check Box 245">
              <controlPr defaultSize="0" autoFill="0" autoLine="0" autoPict="0">
                <anchor moveWithCells="1">
                  <from>
                    <xdr:col>20</xdr:col>
                    <xdr:colOff>66675</xdr:colOff>
                    <xdr:row>36</xdr:row>
                    <xdr:rowOff>190500</xdr:rowOff>
                  </from>
                  <to>
                    <xdr:col>20</xdr:col>
                    <xdr:colOff>371475</xdr:colOff>
                    <xdr:row>37</xdr:row>
                    <xdr:rowOff>190500</xdr:rowOff>
                  </to>
                </anchor>
              </controlPr>
            </control>
          </mc:Choice>
        </mc:AlternateContent>
        <mc:AlternateContent xmlns:mc="http://schemas.openxmlformats.org/markup-compatibility/2006">
          <mc:Choice Requires="x14">
            <control shapeId="4342" r:id="rId101" name="Check Box 246">
              <controlPr defaultSize="0" autoFill="0" autoLine="0" autoPict="0">
                <anchor moveWithCells="1">
                  <from>
                    <xdr:col>21</xdr:col>
                    <xdr:colOff>66675</xdr:colOff>
                    <xdr:row>36</xdr:row>
                    <xdr:rowOff>190500</xdr:rowOff>
                  </from>
                  <to>
                    <xdr:col>21</xdr:col>
                    <xdr:colOff>371475</xdr:colOff>
                    <xdr:row>37</xdr:row>
                    <xdr:rowOff>190500</xdr:rowOff>
                  </to>
                </anchor>
              </controlPr>
            </control>
          </mc:Choice>
        </mc:AlternateContent>
        <mc:AlternateContent xmlns:mc="http://schemas.openxmlformats.org/markup-compatibility/2006">
          <mc:Choice Requires="x14">
            <control shapeId="4343" r:id="rId102" name="Check Box 247">
              <controlPr defaultSize="0" autoFill="0" autoLine="0" autoPict="0">
                <anchor moveWithCells="1">
                  <from>
                    <xdr:col>20</xdr:col>
                    <xdr:colOff>66675</xdr:colOff>
                    <xdr:row>37</xdr:row>
                    <xdr:rowOff>190500</xdr:rowOff>
                  </from>
                  <to>
                    <xdr:col>20</xdr:col>
                    <xdr:colOff>371475</xdr:colOff>
                    <xdr:row>38</xdr:row>
                    <xdr:rowOff>190500</xdr:rowOff>
                  </to>
                </anchor>
              </controlPr>
            </control>
          </mc:Choice>
        </mc:AlternateContent>
        <mc:AlternateContent xmlns:mc="http://schemas.openxmlformats.org/markup-compatibility/2006">
          <mc:Choice Requires="x14">
            <control shapeId="4344" r:id="rId103" name="Check Box 248">
              <controlPr defaultSize="0" autoFill="0" autoLine="0" autoPict="0">
                <anchor moveWithCells="1">
                  <from>
                    <xdr:col>21</xdr:col>
                    <xdr:colOff>66675</xdr:colOff>
                    <xdr:row>37</xdr:row>
                    <xdr:rowOff>190500</xdr:rowOff>
                  </from>
                  <to>
                    <xdr:col>21</xdr:col>
                    <xdr:colOff>371475</xdr:colOff>
                    <xdr:row>38</xdr:row>
                    <xdr:rowOff>190500</xdr:rowOff>
                  </to>
                </anchor>
              </controlPr>
            </control>
          </mc:Choice>
        </mc:AlternateContent>
        <mc:AlternateContent xmlns:mc="http://schemas.openxmlformats.org/markup-compatibility/2006">
          <mc:Choice Requires="x14">
            <control shapeId="4345" r:id="rId104" name="Check Box 249">
              <controlPr defaultSize="0" autoFill="0" autoLine="0" autoPict="0">
                <anchor moveWithCells="1">
                  <from>
                    <xdr:col>20</xdr:col>
                    <xdr:colOff>66675</xdr:colOff>
                    <xdr:row>38</xdr:row>
                    <xdr:rowOff>190500</xdr:rowOff>
                  </from>
                  <to>
                    <xdr:col>20</xdr:col>
                    <xdr:colOff>371475</xdr:colOff>
                    <xdr:row>39</xdr:row>
                    <xdr:rowOff>190500</xdr:rowOff>
                  </to>
                </anchor>
              </controlPr>
            </control>
          </mc:Choice>
        </mc:AlternateContent>
        <mc:AlternateContent xmlns:mc="http://schemas.openxmlformats.org/markup-compatibility/2006">
          <mc:Choice Requires="x14">
            <control shapeId="4346" r:id="rId105" name="Check Box 250">
              <controlPr defaultSize="0" autoFill="0" autoLine="0" autoPict="0">
                <anchor moveWithCells="1">
                  <from>
                    <xdr:col>21</xdr:col>
                    <xdr:colOff>66675</xdr:colOff>
                    <xdr:row>38</xdr:row>
                    <xdr:rowOff>190500</xdr:rowOff>
                  </from>
                  <to>
                    <xdr:col>21</xdr:col>
                    <xdr:colOff>371475</xdr:colOff>
                    <xdr:row>39</xdr:row>
                    <xdr:rowOff>190500</xdr:rowOff>
                  </to>
                </anchor>
              </controlPr>
            </control>
          </mc:Choice>
        </mc:AlternateContent>
        <mc:AlternateContent xmlns:mc="http://schemas.openxmlformats.org/markup-compatibility/2006">
          <mc:Choice Requires="x14">
            <control shapeId="4347" r:id="rId106" name="Check Box 251">
              <controlPr defaultSize="0" autoFill="0" autoLine="0" autoPict="0">
                <anchor moveWithCells="1">
                  <from>
                    <xdr:col>20</xdr:col>
                    <xdr:colOff>66675</xdr:colOff>
                    <xdr:row>39</xdr:row>
                    <xdr:rowOff>190500</xdr:rowOff>
                  </from>
                  <to>
                    <xdr:col>20</xdr:col>
                    <xdr:colOff>371475</xdr:colOff>
                    <xdr:row>40</xdr:row>
                    <xdr:rowOff>190500</xdr:rowOff>
                  </to>
                </anchor>
              </controlPr>
            </control>
          </mc:Choice>
        </mc:AlternateContent>
        <mc:AlternateContent xmlns:mc="http://schemas.openxmlformats.org/markup-compatibility/2006">
          <mc:Choice Requires="x14">
            <control shapeId="4348" r:id="rId107" name="Check Box 252">
              <controlPr defaultSize="0" autoFill="0" autoLine="0" autoPict="0">
                <anchor moveWithCells="1">
                  <from>
                    <xdr:col>21</xdr:col>
                    <xdr:colOff>66675</xdr:colOff>
                    <xdr:row>39</xdr:row>
                    <xdr:rowOff>190500</xdr:rowOff>
                  </from>
                  <to>
                    <xdr:col>21</xdr:col>
                    <xdr:colOff>371475</xdr:colOff>
                    <xdr:row>40</xdr:row>
                    <xdr:rowOff>190500</xdr:rowOff>
                  </to>
                </anchor>
              </controlPr>
            </control>
          </mc:Choice>
        </mc:AlternateContent>
        <mc:AlternateContent xmlns:mc="http://schemas.openxmlformats.org/markup-compatibility/2006">
          <mc:Choice Requires="x14">
            <control shapeId="4349" r:id="rId108" name="Check Box 253">
              <controlPr defaultSize="0" autoFill="0" autoLine="0" autoPict="0">
                <anchor moveWithCells="1">
                  <from>
                    <xdr:col>20</xdr:col>
                    <xdr:colOff>66675</xdr:colOff>
                    <xdr:row>43</xdr:row>
                    <xdr:rowOff>190500</xdr:rowOff>
                  </from>
                  <to>
                    <xdr:col>20</xdr:col>
                    <xdr:colOff>371475</xdr:colOff>
                    <xdr:row>44</xdr:row>
                    <xdr:rowOff>190500</xdr:rowOff>
                  </to>
                </anchor>
              </controlPr>
            </control>
          </mc:Choice>
        </mc:AlternateContent>
        <mc:AlternateContent xmlns:mc="http://schemas.openxmlformats.org/markup-compatibility/2006">
          <mc:Choice Requires="x14">
            <control shapeId="4350" r:id="rId109" name="Check Box 254">
              <controlPr defaultSize="0" autoFill="0" autoLine="0" autoPict="0">
                <anchor moveWithCells="1">
                  <from>
                    <xdr:col>21</xdr:col>
                    <xdr:colOff>66675</xdr:colOff>
                    <xdr:row>43</xdr:row>
                    <xdr:rowOff>190500</xdr:rowOff>
                  </from>
                  <to>
                    <xdr:col>21</xdr:col>
                    <xdr:colOff>371475</xdr:colOff>
                    <xdr:row>44</xdr:row>
                    <xdr:rowOff>190500</xdr:rowOff>
                  </to>
                </anchor>
              </controlPr>
            </control>
          </mc:Choice>
        </mc:AlternateContent>
        <mc:AlternateContent xmlns:mc="http://schemas.openxmlformats.org/markup-compatibility/2006">
          <mc:Choice Requires="x14">
            <control shapeId="4351" r:id="rId110" name="Check Box 255">
              <controlPr defaultSize="0" autoFill="0" autoLine="0" autoPict="0">
                <anchor moveWithCells="1">
                  <from>
                    <xdr:col>20</xdr:col>
                    <xdr:colOff>66675</xdr:colOff>
                    <xdr:row>44</xdr:row>
                    <xdr:rowOff>190500</xdr:rowOff>
                  </from>
                  <to>
                    <xdr:col>20</xdr:col>
                    <xdr:colOff>371475</xdr:colOff>
                    <xdr:row>45</xdr:row>
                    <xdr:rowOff>190500</xdr:rowOff>
                  </to>
                </anchor>
              </controlPr>
            </control>
          </mc:Choice>
        </mc:AlternateContent>
        <mc:AlternateContent xmlns:mc="http://schemas.openxmlformats.org/markup-compatibility/2006">
          <mc:Choice Requires="x14">
            <control shapeId="4352" r:id="rId111" name="Check Box 256">
              <controlPr defaultSize="0" autoFill="0" autoLine="0" autoPict="0">
                <anchor moveWithCells="1">
                  <from>
                    <xdr:col>21</xdr:col>
                    <xdr:colOff>66675</xdr:colOff>
                    <xdr:row>44</xdr:row>
                    <xdr:rowOff>190500</xdr:rowOff>
                  </from>
                  <to>
                    <xdr:col>21</xdr:col>
                    <xdr:colOff>371475</xdr:colOff>
                    <xdr:row>45</xdr:row>
                    <xdr:rowOff>190500</xdr:rowOff>
                  </to>
                </anchor>
              </controlPr>
            </control>
          </mc:Choice>
        </mc:AlternateContent>
        <mc:AlternateContent xmlns:mc="http://schemas.openxmlformats.org/markup-compatibility/2006">
          <mc:Choice Requires="x14">
            <control shapeId="4353" r:id="rId112" name="Check Box 257">
              <controlPr defaultSize="0" autoFill="0" autoLine="0" autoPict="0">
                <anchor moveWithCells="1">
                  <from>
                    <xdr:col>20</xdr:col>
                    <xdr:colOff>66675</xdr:colOff>
                    <xdr:row>45</xdr:row>
                    <xdr:rowOff>190500</xdr:rowOff>
                  </from>
                  <to>
                    <xdr:col>20</xdr:col>
                    <xdr:colOff>371475</xdr:colOff>
                    <xdr:row>46</xdr:row>
                    <xdr:rowOff>190500</xdr:rowOff>
                  </to>
                </anchor>
              </controlPr>
            </control>
          </mc:Choice>
        </mc:AlternateContent>
        <mc:AlternateContent xmlns:mc="http://schemas.openxmlformats.org/markup-compatibility/2006">
          <mc:Choice Requires="x14">
            <control shapeId="4354" r:id="rId113" name="Check Box 258">
              <controlPr defaultSize="0" autoFill="0" autoLine="0" autoPict="0">
                <anchor moveWithCells="1">
                  <from>
                    <xdr:col>21</xdr:col>
                    <xdr:colOff>66675</xdr:colOff>
                    <xdr:row>45</xdr:row>
                    <xdr:rowOff>190500</xdr:rowOff>
                  </from>
                  <to>
                    <xdr:col>21</xdr:col>
                    <xdr:colOff>371475</xdr:colOff>
                    <xdr:row>46</xdr:row>
                    <xdr:rowOff>190500</xdr:rowOff>
                  </to>
                </anchor>
              </controlPr>
            </control>
          </mc:Choice>
        </mc:AlternateContent>
        <mc:AlternateContent xmlns:mc="http://schemas.openxmlformats.org/markup-compatibility/2006">
          <mc:Choice Requires="x14">
            <control shapeId="4355" r:id="rId114" name="Check Box 259">
              <controlPr defaultSize="0" autoFill="0" autoLine="0" autoPict="0">
                <anchor moveWithCells="1">
                  <from>
                    <xdr:col>20</xdr:col>
                    <xdr:colOff>66675</xdr:colOff>
                    <xdr:row>46</xdr:row>
                    <xdr:rowOff>190500</xdr:rowOff>
                  </from>
                  <to>
                    <xdr:col>20</xdr:col>
                    <xdr:colOff>371475</xdr:colOff>
                    <xdr:row>47</xdr:row>
                    <xdr:rowOff>190500</xdr:rowOff>
                  </to>
                </anchor>
              </controlPr>
            </control>
          </mc:Choice>
        </mc:AlternateContent>
        <mc:AlternateContent xmlns:mc="http://schemas.openxmlformats.org/markup-compatibility/2006">
          <mc:Choice Requires="x14">
            <control shapeId="4356" r:id="rId115" name="Check Box 260">
              <controlPr defaultSize="0" autoFill="0" autoLine="0" autoPict="0">
                <anchor moveWithCells="1">
                  <from>
                    <xdr:col>21</xdr:col>
                    <xdr:colOff>66675</xdr:colOff>
                    <xdr:row>46</xdr:row>
                    <xdr:rowOff>190500</xdr:rowOff>
                  </from>
                  <to>
                    <xdr:col>21</xdr:col>
                    <xdr:colOff>371475</xdr:colOff>
                    <xdr:row>47</xdr:row>
                    <xdr:rowOff>190500</xdr:rowOff>
                  </to>
                </anchor>
              </controlPr>
            </control>
          </mc:Choice>
        </mc:AlternateContent>
        <mc:AlternateContent xmlns:mc="http://schemas.openxmlformats.org/markup-compatibility/2006">
          <mc:Choice Requires="x14">
            <control shapeId="4357" r:id="rId116" name="Check Box 261">
              <controlPr defaultSize="0" autoFill="0" autoLine="0" autoPict="0">
                <anchor moveWithCells="1">
                  <from>
                    <xdr:col>20</xdr:col>
                    <xdr:colOff>66675</xdr:colOff>
                    <xdr:row>47</xdr:row>
                    <xdr:rowOff>190500</xdr:rowOff>
                  </from>
                  <to>
                    <xdr:col>20</xdr:col>
                    <xdr:colOff>371475</xdr:colOff>
                    <xdr:row>48</xdr:row>
                    <xdr:rowOff>190500</xdr:rowOff>
                  </to>
                </anchor>
              </controlPr>
            </control>
          </mc:Choice>
        </mc:AlternateContent>
        <mc:AlternateContent xmlns:mc="http://schemas.openxmlformats.org/markup-compatibility/2006">
          <mc:Choice Requires="x14">
            <control shapeId="4358" r:id="rId117" name="Check Box 262">
              <controlPr defaultSize="0" autoFill="0" autoLine="0" autoPict="0">
                <anchor moveWithCells="1">
                  <from>
                    <xdr:col>21</xdr:col>
                    <xdr:colOff>66675</xdr:colOff>
                    <xdr:row>47</xdr:row>
                    <xdr:rowOff>190500</xdr:rowOff>
                  </from>
                  <to>
                    <xdr:col>21</xdr:col>
                    <xdr:colOff>371475</xdr:colOff>
                    <xdr:row>48</xdr:row>
                    <xdr:rowOff>190500</xdr:rowOff>
                  </to>
                </anchor>
              </controlPr>
            </control>
          </mc:Choice>
        </mc:AlternateContent>
        <mc:AlternateContent xmlns:mc="http://schemas.openxmlformats.org/markup-compatibility/2006">
          <mc:Choice Requires="x14">
            <control shapeId="4359" r:id="rId118" name="Check Box 263">
              <controlPr defaultSize="0" autoFill="0" autoLine="0" autoPict="0">
                <anchor moveWithCells="1">
                  <from>
                    <xdr:col>20</xdr:col>
                    <xdr:colOff>66675</xdr:colOff>
                    <xdr:row>48</xdr:row>
                    <xdr:rowOff>190500</xdr:rowOff>
                  </from>
                  <to>
                    <xdr:col>20</xdr:col>
                    <xdr:colOff>371475</xdr:colOff>
                    <xdr:row>49</xdr:row>
                    <xdr:rowOff>190500</xdr:rowOff>
                  </to>
                </anchor>
              </controlPr>
            </control>
          </mc:Choice>
        </mc:AlternateContent>
        <mc:AlternateContent xmlns:mc="http://schemas.openxmlformats.org/markup-compatibility/2006">
          <mc:Choice Requires="x14">
            <control shapeId="4360" r:id="rId119" name="Check Box 264">
              <controlPr defaultSize="0" autoFill="0" autoLine="0" autoPict="0">
                <anchor moveWithCells="1">
                  <from>
                    <xdr:col>21</xdr:col>
                    <xdr:colOff>66675</xdr:colOff>
                    <xdr:row>48</xdr:row>
                    <xdr:rowOff>190500</xdr:rowOff>
                  </from>
                  <to>
                    <xdr:col>21</xdr:col>
                    <xdr:colOff>371475</xdr:colOff>
                    <xdr:row>49</xdr:row>
                    <xdr:rowOff>190500</xdr:rowOff>
                  </to>
                </anchor>
              </controlPr>
            </control>
          </mc:Choice>
        </mc:AlternateContent>
        <mc:AlternateContent xmlns:mc="http://schemas.openxmlformats.org/markup-compatibility/2006">
          <mc:Choice Requires="x14">
            <control shapeId="4361" r:id="rId120" name="Check Box 265">
              <controlPr defaultSize="0" autoFill="0" autoLine="0" autoPict="0">
                <anchor moveWithCells="1">
                  <from>
                    <xdr:col>20</xdr:col>
                    <xdr:colOff>66675</xdr:colOff>
                    <xdr:row>49</xdr:row>
                    <xdr:rowOff>190500</xdr:rowOff>
                  </from>
                  <to>
                    <xdr:col>20</xdr:col>
                    <xdr:colOff>371475</xdr:colOff>
                    <xdr:row>50</xdr:row>
                    <xdr:rowOff>190500</xdr:rowOff>
                  </to>
                </anchor>
              </controlPr>
            </control>
          </mc:Choice>
        </mc:AlternateContent>
        <mc:AlternateContent xmlns:mc="http://schemas.openxmlformats.org/markup-compatibility/2006">
          <mc:Choice Requires="x14">
            <control shapeId="4362" r:id="rId121" name="Check Box 266">
              <controlPr defaultSize="0" autoFill="0" autoLine="0" autoPict="0">
                <anchor moveWithCells="1">
                  <from>
                    <xdr:col>21</xdr:col>
                    <xdr:colOff>66675</xdr:colOff>
                    <xdr:row>49</xdr:row>
                    <xdr:rowOff>190500</xdr:rowOff>
                  </from>
                  <to>
                    <xdr:col>21</xdr:col>
                    <xdr:colOff>371475</xdr:colOff>
                    <xdr:row>50</xdr:row>
                    <xdr:rowOff>190500</xdr:rowOff>
                  </to>
                </anchor>
              </controlPr>
            </control>
          </mc:Choice>
        </mc:AlternateContent>
        <mc:AlternateContent xmlns:mc="http://schemas.openxmlformats.org/markup-compatibility/2006">
          <mc:Choice Requires="x14">
            <control shapeId="4363" r:id="rId122" name="Check Box 267">
              <controlPr defaultSize="0" autoFill="0" autoLine="0" autoPict="0">
                <anchor moveWithCells="1">
                  <from>
                    <xdr:col>20</xdr:col>
                    <xdr:colOff>66675</xdr:colOff>
                    <xdr:row>50</xdr:row>
                    <xdr:rowOff>190500</xdr:rowOff>
                  </from>
                  <to>
                    <xdr:col>20</xdr:col>
                    <xdr:colOff>371475</xdr:colOff>
                    <xdr:row>51</xdr:row>
                    <xdr:rowOff>190500</xdr:rowOff>
                  </to>
                </anchor>
              </controlPr>
            </control>
          </mc:Choice>
        </mc:AlternateContent>
        <mc:AlternateContent xmlns:mc="http://schemas.openxmlformats.org/markup-compatibility/2006">
          <mc:Choice Requires="x14">
            <control shapeId="4364" r:id="rId123" name="Check Box 268">
              <controlPr defaultSize="0" autoFill="0" autoLine="0" autoPict="0">
                <anchor moveWithCells="1">
                  <from>
                    <xdr:col>21</xdr:col>
                    <xdr:colOff>66675</xdr:colOff>
                    <xdr:row>50</xdr:row>
                    <xdr:rowOff>190500</xdr:rowOff>
                  </from>
                  <to>
                    <xdr:col>21</xdr:col>
                    <xdr:colOff>371475</xdr:colOff>
                    <xdr:row>51</xdr:row>
                    <xdr:rowOff>190500</xdr:rowOff>
                  </to>
                </anchor>
              </controlPr>
            </control>
          </mc:Choice>
        </mc:AlternateContent>
        <mc:AlternateContent xmlns:mc="http://schemas.openxmlformats.org/markup-compatibility/2006">
          <mc:Choice Requires="x14">
            <control shapeId="4365" r:id="rId124" name="Check Box 269">
              <controlPr defaultSize="0" autoFill="0" autoLine="0" autoPict="0">
                <anchor moveWithCells="1">
                  <from>
                    <xdr:col>20</xdr:col>
                    <xdr:colOff>66675</xdr:colOff>
                    <xdr:row>51</xdr:row>
                    <xdr:rowOff>190500</xdr:rowOff>
                  </from>
                  <to>
                    <xdr:col>20</xdr:col>
                    <xdr:colOff>371475</xdr:colOff>
                    <xdr:row>52</xdr:row>
                    <xdr:rowOff>190500</xdr:rowOff>
                  </to>
                </anchor>
              </controlPr>
            </control>
          </mc:Choice>
        </mc:AlternateContent>
        <mc:AlternateContent xmlns:mc="http://schemas.openxmlformats.org/markup-compatibility/2006">
          <mc:Choice Requires="x14">
            <control shapeId="4366" r:id="rId125" name="Check Box 270">
              <controlPr defaultSize="0" autoFill="0" autoLine="0" autoPict="0">
                <anchor moveWithCells="1">
                  <from>
                    <xdr:col>21</xdr:col>
                    <xdr:colOff>66675</xdr:colOff>
                    <xdr:row>51</xdr:row>
                    <xdr:rowOff>190500</xdr:rowOff>
                  </from>
                  <to>
                    <xdr:col>21</xdr:col>
                    <xdr:colOff>371475</xdr:colOff>
                    <xdr:row>52</xdr:row>
                    <xdr:rowOff>190500</xdr:rowOff>
                  </to>
                </anchor>
              </controlPr>
            </control>
          </mc:Choice>
        </mc:AlternateContent>
        <mc:AlternateContent xmlns:mc="http://schemas.openxmlformats.org/markup-compatibility/2006">
          <mc:Choice Requires="x14">
            <control shapeId="4367" r:id="rId126" name="Check Box 271">
              <controlPr defaultSize="0" autoFill="0" autoLine="0" autoPict="0">
                <anchor moveWithCells="1">
                  <from>
                    <xdr:col>20</xdr:col>
                    <xdr:colOff>66675</xdr:colOff>
                    <xdr:row>52</xdr:row>
                    <xdr:rowOff>190500</xdr:rowOff>
                  </from>
                  <to>
                    <xdr:col>20</xdr:col>
                    <xdr:colOff>371475</xdr:colOff>
                    <xdr:row>53</xdr:row>
                    <xdr:rowOff>190500</xdr:rowOff>
                  </to>
                </anchor>
              </controlPr>
            </control>
          </mc:Choice>
        </mc:AlternateContent>
        <mc:AlternateContent xmlns:mc="http://schemas.openxmlformats.org/markup-compatibility/2006">
          <mc:Choice Requires="x14">
            <control shapeId="4368" r:id="rId127" name="Check Box 272">
              <controlPr defaultSize="0" autoFill="0" autoLine="0" autoPict="0">
                <anchor moveWithCells="1">
                  <from>
                    <xdr:col>21</xdr:col>
                    <xdr:colOff>66675</xdr:colOff>
                    <xdr:row>52</xdr:row>
                    <xdr:rowOff>190500</xdr:rowOff>
                  </from>
                  <to>
                    <xdr:col>21</xdr:col>
                    <xdr:colOff>371475</xdr:colOff>
                    <xdr:row>53</xdr:row>
                    <xdr:rowOff>190500</xdr:rowOff>
                  </to>
                </anchor>
              </controlPr>
            </control>
          </mc:Choice>
        </mc:AlternateContent>
        <mc:AlternateContent xmlns:mc="http://schemas.openxmlformats.org/markup-compatibility/2006">
          <mc:Choice Requires="x14">
            <control shapeId="4369" r:id="rId128" name="Check Box 273">
              <controlPr defaultSize="0" autoFill="0" autoLine="0" autoPict="0">
                <anchor moveWithCells="1">
                  <from>
                    <xdr:col>20</xdr:col>
                    <xdr:colOff>66675</xdr:colOff>
                    <xdr:row>53</xdr:row>
                    <xdr:rowOff>190500</xdr:rowOff>
                  </from>
                  <to>
                    <xdr:col>20</xdr:col>
                    <xdr:colOff>371475</xdr:colOff>
                    <xdr:row>54</xdr:row>
                    <xdr:rowOff>190500</xdr:rowOff>
                  </to>
                </anchor>
              </controlPr>
            </control>
          </mc:Choice>
        </mc:AlternateContent>
        <mc:AlternateContent xmlns:mc="http://schemas.openxmlformats.org/markup-compatibility/2006">
          <mc:Choice Requires="x14">
            <control shapeId="4370" r:id="rId129" name="Check Box 274">
              <controlPr defaultSize="0" autoFill="0" autoLine="0" autoPict="0">
                <anchor moveWithCells="1">
                  <from>
                    <xdr:col>21</xdr:col>
                    <xdr:colOff>66675</xdr:colOff>
                    <xdr:row>53</xdr:row>
                    <xdr:rowOff>190500</xdr:rowOff>
                  </from>
                  <to>
                    <xdr:col>21</xdr:col>
                    <xdr:colOff>371475</xdr:colOff>
                    <xdr:row>54</xdr:row>
                    <xdr:rowOff>190500</xdr:rowOff>
                  </to>
                </anchor>
              </controlPr>
            </control>
          </mc:Choice>
        </mc:AlternateContent>
        <mc:AlternateContent xmlns:mc="http://schemas.openxmlformats.org/markup-compatibility/2006">
          <mc:Choice Requires="x14">
            <control shapeId="4371" r:id="rId130" name="Check Box 275">
              <controlPr defaultSize="0" autoFill="0" autoLine="0" autoPict="0">
                <anchor moveWithCells="1">
                  <from>
                    <xdr:col>20</xdr:col>
                    <xdr:colOff>66675</xdr:colOff>
                    <xdr:row>57</xdr:row>
                    <xdr:rowOff>190500</xdr:rowOff>
                  </from>
                  <to>
                    <xdr:col>20</xdr:col>
                    <xdr:colOff>371475</xdr:colOff>
                    <xdr:row>58</xdr:row>
                    <xdr:rowOff>190500</xdr:rowOff>
                  </to>
                </anchor>
              </controlPr>
            </control>
          </mc:Choice>
        </mc:AlternateContent>
        <mc:AlternateContent xmlns:mc="http://schemas.openxmlformats.org/markup-compatibility/2006">
          <mc:Choice Requires="x14">
            <control shapeId="4372" r:id="rId131" name="Check Box 276">
              <controlPr defaultSize="0" autoFill="0" autoLine="0" autoPict="0">
                <anchor moveWithCells="1">
                  <from>
                    <xdr:col>21</xdr:col>
                    <xdr:colOff>66675</xdr:colOff>
                    <xdr:row>57</xdr:row>
                    <xdr:rowOff>190500</xdr:rowOff>
                  </from>
                  <to>
                    <xdr:col>21</xdr:col>
                    <xdr:colOff>371475</xdr:colOff>
                    <xdr:row>58</xdr:row>
                    <xdr:rowOff>190500</xdr:rowOff>
                  </to>
                </anchor>
              </controlPr>
            </control>
          </mc:Choice>
        </mc:AlternateContent>
        <mc:AlternateContent xmlns:mc="http://schemas.openxmlformats.org/markup-compatibility/2006">
          <mc:Choice Requires="x14">
            <control shapeId="4373" r:id="rId132" name="Check Box 277">
              <controlPr defaultSize="0" autoFill="0" autoLine="0" autoPict="0">
                <anchor moveWithCells="1">
                  <from>
                    <xdr:col>20</xdr:col>
                    <xdr:colOff>66675</xdr:colOff>
                    <xdr:row>58</xdr:row>
                    <xdr:rowOff>190500</xdr:rowOff>
                  </from>
                  <to>
                    <xdr:col>20</xdr:col>
                    <xdr:colOff>371475</xdr:colOff>
                    <xdr:row>59</xdr:row>
                    <xdr:rowOff>190500</xdr:rowOff>
                  </to>
                </anchor>
              </controlPr>
            </control>
          </mc:Choice>
        </mc:AlternateContent>
        <mc:AlternateContent xmlns:mc="http://schemas.openxmlformats.org/markup-compatibility/2006">
          <mc:Choice Requires="x14">
            <control shapeId="4374" r:id="rId133" name="Check Box 278">
              <controlPr defaultSize="0" autoFill="0" autoLine="0" autoPict="0">
                <anchor moveWithCells="1">
                  <from>
                    <xdr:col>21</xdr:col>
                    <xdr:colOff>66675</xdr:colOff>
                    <xdr:row>58</xdr:row>
                    <xdr:rowOff>190500</xdr:rowOff>
                  </from>
                  <to>
                    <xdr:col>21</xdr:col>
                    <xdr:colOff>371475</xdr:colOff>
                    <xdr:row>59</xdr:row>
                    <xdr:rowOff>190500</xdr:rowOff>
                  </to>
                </anchor>
              </controlPr>
            </control>
          </mc:Choice>
        </mc:AlternateContent>
        <mc:AlternateContent xmlns:mc="http://schemas.openxmlformats.org/markup-compatibility/2006">
          <mc:Choice Requires="x14">
            <control shapeId="4375" r:id="rId134" name="Check Box 279">
              <controlPr defaultSize="0" autoFill="0" autoLine="0" autoPict="0">
                <anchor moveWithCells="1">
                  <from>
                    <xdr:col>20</xdr:col>
                    <xdr:colOff>66675</xdr:colOff>
                    <xdr:row>59</xdr:row>
                    <xdr:rowOff>190500</xdr:rowOff>
                  </from>
                  <to>
                    <xdr:col>20</xdr:col>
                    <xdr:colOff>371475</xdr:colOff>
                    <xdr:row>60</xdr:row>
                    <xdr:rowOff>190500</xdr:rowOff>
                  </to>
                </anchor>
              </controlPr>
            </control>
          </mc:Choice>
        </mc:AlternateContent>
        <mc:AlternateContent xmlns:mc="http://schemas.openxmlformats.org/markup-compatibility/2006">
          <mc:Choice Requires="x14">
            <control shapeId="4376" r:id="rId135" name="Check Box 280">
              <controlPr defaultSize="0" autoFill="0" autoLine="0" autoPict="0">
                <anchor moveWithCells="1">
                  <from>
                    <xdr:col>21</xdr:col>
                    <xdr:colOff>66675</xdr:colOff>
                    <xdr:row>59</xdr:row>
                    <xdr:rowOff>190500</xdr:rowOff>
                  </from>
                  <to>
                    <xdr:col>21</xdr:col>
                    <xdr:colOff>371475</xdr:colOff>
                    <xdr:row>60</xdr:row>
                    <xdr:rowOff>190500</xdr:rowOff>
                  </to>
                </anchor>
              </controlPr>
            </control>
          </mc:Choice>
        </mc:AlternateContent>
        <mc:AlternateContent xmlns:mc="http://schemas.openxmlformats.org/markup-compatibility/2006">
          <mc:Choice Requires="x14">
            <control shapeId="4377" r:id="rId136" name="Check Box 281">
              <controlPr defaultSize="0" autoFill="0" autoLine="0" autoPict="0">
                <anchor moveWithCells="1">
                  <from>
                    <xdr:col>20</xdr:col>
                    <xdr:colOff>66675</xdr:colOff>
                    <xdr:row>60</xdr:row>
                    <xdr:rowOff>190500</xdr:rowOff>
                  </from>
                  <to>
                    <xdr:col>20</xdr:col>
                    <xdr:colOff>371475</xdr:colOff>
                    <xdr:row>61</xdr:row>
                    <xdr:rowOff>190500</xdr:rowOff>
                  </to>
                </anchor>
              </controlPr>
            </control>
          </mc:Choice>
        </mc:AlternateContent>
        <mc:AlternateContent xmlns:mc="http://schemas.openxmlformats.org/markup-compatibility/2006">
          <mc:Choice Requires="x14">
            <control shapeId="4378" r:id="rId137" name="Check Box 282">
              <controlPr defaultSize="0" autoFill="0" autoLine="0" autoPict="0">
                <anchor moveWithCells="1">
                  <from>
                    <xdr:col>21</xdr:col>
                    <xdr:colOff>66675</xdr:colOff>
                    <xdr:row>60</xdr:row>
                    <xdr:rowOff>190500</xdr:rowOff>
                  </from>
                  <to>
                    <xdr:col>21</xdr:col>
                    <xdr:colOff>371475</xdr:colOff>
                    <xdr:row>61</xdr:row>
                    <xdr:rowOff>190500</xdr:rowOff>
                  </to>
                </anchor>
              </controlPr>
            </control>
          </mc:Choice>
        </mc:AlternateContent>
        <mc:AlternateContent xmlns:mc="http://schemas.openxmlformats.org/markup-compatibility/2006">
          <mc:Choice Requires="x14">
            <control shapeId="4379" r:id="rId138" name="Check Box 283">
              <controlPr defaultSize="0" autoFill="0" autoLine="0" autoPict="0">
                <anchor moveWithCells="1">
                  <from>
                    <xdr:col>20</xdr:col>
                    <xdr:colOff>66675</xdr:colOff>
                    <xdr:row>61</xdr:row>
                    <xdr:rowOff>190500</xdr:rowOff>
                  </from>
                  <to>
                    <xdr:col>20</xdr:col>
                    <xdr:colOff>371475</xdr:colOff>
                    <xdr:row>62</xdr:row>
                    <xdr:rowOff>190500</xdr:rowOff>
                  </to>
                </anchor>
              </controlPr>
            </control>
          </mc:Choice>
        </mc:AlternateContent>
        <mc:AlternateContent xmlns:mc="http://schemas.openxmlformats.org/markup-compatibility/2006">
          <mc:Choice Requires="x14">
            <control shapeId="4380" r:id="rId139" name="Check Box 284">
              <controlPr defaultSize="0" autoFill="0" autoLine="0" autoPict="0">
                <anchor moveWithCells="1">
                  <from>
                    <xdr:col>21</xdr:col>
                    <xdr:colOff>66675</xdr:colOff>
                    <xdr:row>61</xdr:row>
                    <xdr:rowOff>190500</xdr:rowOff>
                  </from>
                  <to>
                    <xdr:col>21</xdr:col>
                    <xdr:colOff>371475</xdr:colOff>
                    <xdr:row>62</xdr:row>
                    <xdr:rowOff>190500</xdr:rowOff>
                  </to>
                </anchor>
              </controlPr>
            </control>
          </mc:Choice>
        </mc:AlternateContent>
        <mc:AlternateContent xmlns:mc="http://schemas.openxmlformats.org/markup-compatibility/2006">
          <mc:Choice Requires="x14">
            <control shapeId="4381" r:id="rId140" name="Check Box 285">
              <controlPr defaultSize="0" autoFill="0" autoLine="0" autoPict="0">
                <anchor moveWithCells="1">
                  <from>
                    <xdr:col>20</xdr:col>
                    <xdr:colOff>66675</xdr:colOff>
                    <xdr:row>62</xdr:row>
                    <xdr:rowOff>190500</xdr:rowOff>
                  </from>
                  <to>
                    <xdr:col>20</xdr:col>
                    <xdr:colOff>371475</xdr:colOff>
                    <xdr:row>63</xdr:row>
                    <xdr:rowOff>190500</xdr:rowOff>
                  </to>
                </anchor>
              </controlPr>
            </control>
          </mc:Choice>
        </mc:AlternateContent>
        <mc:AlternateContent xmlns:mc="http://schemas.openxmlformats.org/markup-compatibility/2006">
          <mc:Choice Requires="x14">
            <control shapeId="4382" r:id="rId141" name="Check Box 286">
              <controlPr defaultSize="0" autoFill="0" autoLine="0" autoPict="0">
                <anchor moveWithCells="1">
                  <from>
                    <xdr:col>21</xdr:col>
                    <xdr:colOff>66675</xdr:colOff>
                    <xdr:row>62</xdr:row>
                    <xdr:rowOff>190500</xdr:rowOff>
                  </from>
                  <to>
                    <xdr:col>21</xdr:col>
                    <xdr:colOff>371475</xdr:colOff>
                    <xdr:row>63</xdr:row>
                    <xdr:rowOff>190500</xdr:rowOff>
                  </to>
                </anchor>
              </controlPr>
            </control>
          </mc:Choice>
        </mc:AlternateContent>
        <mc:AlternateContent xmlns:mc="http://schemas.openxmlformats.org/markup-compatibility/2006">
          <mc:Choice Requires="x14">
            <control shapeId="4383" r:id="rId142" name="Check Box 287">
              <controlPr defaultSize="0" autoFill="0" autoLine="0" autoPict="0">
                <anchor moveWithCells="1">
                  <from>
                    <xdr:col>20</xdr:col>
                    <xdr:colOff>66675</xdr:colOff>
                    <xdr:row>63</xdr:row>
                    <xdr:rowOff>190500</xdr:rowOff>
                  </from>
                  <to>
                    <xdr:col>20</xdr:col>
                    <xdr:colOff>371475</xdr:colOff>
                    <xdr:row>64</xdr:row>
                    <xdr:rowOff>190500</xdr:rowOff>
                  </to>
                </anchor>
              </controlPr>
            </control>
          </mc:Choice>
        </mc:AlternateContent>
        <mc:AlternateContent xmlns:mc="http://schemas.openxmlformats.org/markup-compatibility/2006">
          <mc:Choice Requires="x14">
            <control shapeId="4384" r:id="rId143" name="Check Box 288">
              <controlPr defaultSize="0" autoFill="0" autoLine="0" autoPict="0">
                <anchor moveWithCells="1">
                  <from>
                    <xdr:col>21</xdr:col>
                    <xdr:colOff>66675</xdr:colOff>
                    <xdr:row>63</xdr:row>
                    <xdr:rowOff>190500</xdr:rowOff>
                  </from>
                  <to>
                    <xdr:col>21</xdr:col>
                    <xdr:colOff>371475</xdr:colOff>
                    <xdr:row>64</xdr:row>
                    <xdr:rowOff>190500</xdr:rowOff>
                  </to>
                </anchor>
              </controlPr>
            </control>
          </mc:Choice>
        </mc:AlternateContent>
        <mc:AlternateContent xmlns:mc="http://schemas.openxmlformats.org/markup-compatibility/2006">
          <mc:Choice Requires="x14">
            <control shapeId="4385" r:id="rId144" name="Check Box 289">
              <controlPr defaultSize="0" autoFill="0" autoLine="0" autoPict="0">
                <anchor moveWithCells="1">
                  <from>
                    <xdr:col>20</xdr:col>
                    <xdr:colOff>66675</xdr:colOff>
                    <xdr:row>64</xdr:row>
                    <xdr:rowOff>190500</xdr:rowOff>
                  </from>
                  <to>
                    <xdr:col>20</xdr:col>
                    <xdr:colOff>371475</xdr:colOff>
                    <xdr:row>65</xdr:row>
                    <xdr:rowOff>190500</xdr:rowOff>
                  </to>
                </anchor>
              </controlPr>
            </control>
          </mc:Choice>
        </mc:AlternateContent>
        <mc:AlternateContent xmlns:mc="http://schemas.openxmlformats.org/markup-compatibility/2006">
          <mc:Choice Requires="x14">
            <control shapeId="4386" r:id="rId145" name="Check Box 290">
              <controlPr defaultSize="0" autoFill="0" autoLine="0" autoPict="0">
                <anchor moveWithCells="1">
                  <from>
                    <xdr:col>21</xdr:col>
                    <xdr:colOff>66675</xdr:colOff>
                    <xdr:row>64</xdr:row>
                    <xdr:rowOff>190500</xdr:rowOff>
                  </from>
                  <to>
                    <xdr:col>21</xdr:col>
                    <xdr:colOff>371475</xdr:colOff>
                    <xdr:row>65</xdr:row>
                    <xdr:rowOff>190500</xdr:rowOff>
                  </to>
                </anchor>
              </controlPr>
            </control>
          </mc:Choice>
        </mc:AlternateContent>
        <mc:AlternateContent xmlns:mc="http://schemas.openxmlformats.org/markup-compatibility/2006">
          <mc:Choice Requires="x14">
            <control shapeId="4387" r:id="rId146" name="Check Box 291">
              <controlPr defaultSize="0" autoFill="0" autoLine="0" autoPict="0">
                <anchor moveWithCells="1">
                  <from>
                    <xdr:col>20</xdr:col>
                    <xdr:colOff>66675</xdr:colOff>
                    <xdr:row>65</xdr:row>
                    <xdr:rowOff>190500</xdr:rowOff>
                  </from>
                  <to>
                    <xdr:col>20</xdr:col>
                    <xdr:colOff>371475</xdr:colOff>
                    <xdr:row>66</xdr:row>
                    <xdr:rowOff>190500</xdr:rowOff>
                  </to>
                </anchor>
              </controlPr>
            </control>
          </mc:Choice>
        </mc:AlternateContent>
        <mc:AlternateContent xmlns:mc="http://schemas.openxmlformats.org/markup-compatibility/2006">
          <mc:Choice Requires="x14">
            <control shapeId="4388" r:id="rId147" name="Check Box 292">
              <controlPr defaultSize="0" autoFill="0" autoLine="0" autoPict="0">
                <anchor moveWithCells="1">
                  <from>
                    <xdr:col>21</xdr:col>
                    <xdr:colOff>66675</xdr:colOff>
                    <xdr:row>65</xdr:row>
                    <xdr:rowOff>190500</xdr:rowOff>
                  </from>
                  <to>
                    <xdr:col>21</xdr:col>
                    <xdr:colOff>371475</xdr:colOff>
                    <xdr:row>66</xdr:row>
                    <xdr:rowOff>190500</xdr:rowOff>
                  </to>
                </anchor>
              </controlPr>
            </control>
          </mc:Choice>
        </mc:AlternateContent>
        <mc:AlternateContent xmlns:mc="http://schemas.openxmlformats.org/markup-compatibility/2006">
          <mc:Choice Requires="x14">
            <control shapeId="4389" r:id="rId148" name="Check Box 293">
              <controlPr defaultSize="0" autoFill="0" autoLine="0" autoPict="0">
                <anchor moveWithCells="1">
                  <from>
                    <xdr:col>20</xdr:col>
                    <xdr:colOff>66675</xdr:colOff>
                    <xdr:row>66</xdr:row>
                    <xdr:rowOff>190500</xdr:rowOff>
                  </from>
                  <to>
                    <xdr:col>20</xdr:col>
                    <xdr:colOff>371475</xdr:colOff>
                    <xdr:row>67</xdr:row>
                    <xdr:rowOff>190500</xdr:rowOff>
                  </to>
                </anchor>
              </controlPr>
            </control>
          </mc:Choice>
        </mc:AlternateContent>
        <mc:AlternateContent xmlns:mc="http://schemas.openxmlformats.org/markup-compatibility/2006">
          <mc:Choice Requires="x14">
            <control shapeId="4390" r:id="rId149" name="Check Box 294">
              <controlPr defaultSize="0" autoFill="0" autoLine="0" autoPict="0">
                <anchor moveWithCells="1">
                  <from>
                    <xdr:col>21</xdr:col>
                    <xdr:colOff>66675</xdr:colOff>
                    <xdr:row>66</xdr:row>
                    <xdr:rowOff>190500</xdr:rowOff>
                  </from>
                  <to>
                    <xdr:col>21</xdr:col>
                    <xdr:colOff>371475</xdr:colOff>
                    <xdr:row>67</xdr:row>
                    <xdr:rowOff>190500</xdr:rowOff>
                  </to>
                </anchor>
              </controlPr>
            </control>
          </mc:Choice>
        </mc:AlternateContent>
        <mc:AlternateContent xmlns:mc="http://schemas.openxmlformats.org/markup-compatibility/2006">
          <mc:Choice Requires="x14">
            <control shapeId="4391" r:id="rId150" name="Check Box 295">
              <controlPr defaultSize="0" autoFill="0" autoLine="0" autoPict="0">
                <anchor moveWithCells="1">
                  <from>
                    <xdr:col>18</xdr:col>
                    <xdr:colOff>66675</xdr:colOff>
                    <xdr:row>70</xdr:row>
                    <xdr:rowOff>0</xdr:rowOff>
                  </from>
                  <to>
                    <xdr:col>18</xdr:col>
                    <xdr:colOff>371475</xdr:colOff>
                    <xdr:row>71</xdr:row>
                    <xdr:rowOff>0</xdr:rowOff>
                  </to>
                </anchor>
              </controlPr>
            </control>
          </mc:Choice>
        </mc:AlternateContent>
        <mc:AlternateContent xmlns:mc="http://schemas.openxmlformats.org/markup-compatibility/2006">
          <mc:Choice Requires="x14">
            <control shapeId="4392" r:id="rId151" name="Check Box 296">
              <controlPr defaultSize="0" autoFill="0" autoLine="0" autoPict="0">
                <anchor moveWithCells="1">
                  <from>
                    <xdr:col>21</xdr:col>
                    <xdr:colOff>66675</xdr:colOff>
                    <xdr:row>70</xdr:row>
                    <xdr:rowOff>0</xdr:rowOff>
                  </from>
                  <to>
                    <xdr:col>21</xdr:col>
                    <xdr:colOff>371475</xdr:colOff>
                    <xdr:row>71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448"/>
  <sheetViews>
    <sheetView tabSelected="1" topLeftCell="A385" workbookViewId="0">
      <selection activeCell="U406" sqref="U406"/>
    </sheetView>
  </sheetViews>
  <sheetFormatPr defaultRowHeight="15" x14ac:dyDescent="0.25"/>
  <cols>
    <col min="1" max="1" width="1.140625" style="5" customWidth="1"/>
    <col min="2" max="3" width="5.7109375" style="5" customWidth="1"/>
    <col min="4" max="4" width="5.7109375" style="5"/>
    <col min="5" max="5" width="5.7109375" style="5" customWidth="1"/>
    <col min="6" max="6" width="9.42578125" style="5" customWidth="1"/>
    <col min="7" max="8" width="5.7109375" style="5" customWidth="1"/>
    <col min="9" max="9" width="4.42578125" style="5" customWidth="1"/>
    <col min="10" max="10" width="10.42578125" style="5" customWidth="1"/>
    <col min="11" max="11" width="5.7109375" style="5" hidden="1" customWidth="1"/>
    <col min="12" max="12" width="5.7109375" style="5" customWidth="1"/>
    <col min="13" max="13" width="7.42578125" style="5" customWidth="1"/>
    <col min="14" max="14" width="5.7109375" style="5"/>
    <col min="15" max="15" width="9.5703125" style="5" customWidth="1"/>
    <col min="16" max="17" width="5.7109375" style="5" customWidth="1"/>
    <col min="18" max="18" width="7" style="5" customWidth="1"/>
    <col min="19" max="19" width="5.7109375" style="5" customWidth="1"/>
    <col min="20" max="22" width="9.140625" style="5" customWidth="1"/>
    <col min="23" max="16384" width="9.140625" style="5"/>
  </cols>
  <sheetData>
    <row r="1" spans="1:27" x14ac:dyDescent="0.25">
      <c r="A1" s="6"/>
      <c r="B1" s="6"/>
      <c r="C1" s="6"/>
      <c r="D1" s="6"/>
      <c r="E1" s="6"/>
      <c r="F1" s="6"/>
      <c r="G1" s="6"/>
      <c r="H1" s="6"/>
      <c r="I1" s="6"/>
      <c r="J1" s="6"/>
      <c r="K1" s="6"/>
      <c r="L1" s="6"/>
      <c r="M1" s="6"/>
      <c r="N1" s="6"/>
      <c r="O1" s="6"/>
      <c r="P1" s="6"/>
      <c r="Q1" s="6"/>
      <c r="R1" s="6"/>
      <c r="S1" s="6"/>
    </row>
    <row r="2" spans="1:27" ht="21" customHeight="1" x14ac:dyDescent="0.25">
      <c r="A2" s="6"/>
      <c r="B2" s="623" t="s">
        <v>14</v>
      </c>
      <c r="C2" s="623"/>
      <c r="D2" s="623"/>
      <c r="E2" s="623"/>
      <c r="F2" s="623"/>
      <c r="G2" s="623"/>
      <c r="H2" s="623"/>
      <c r="I2" s="623"/>
      <c r="J2" s="623"/>
      <c r="K2" s="623"/>
      <c r="L2" s="623"/>
      <c r="M2" s="623"/>
      <c r="N2" s="623"/>
      <c r="O2" s="623"/>
      <c r="P2" s="623"/>
      <c r="Q2" s="623"/>
      <c r="R2" s="623"/>
      <c r="S2" s="6"/>
    </row>
    <row r="3" spans="1:27" ht="18.75" customHeight="1" x14ac:dyDescent="0.25">
      <c r="A3" s="6"/>
      <c r="B3" s="645" t="s">
        <v>43</v>
      </c>
      <c r="C3" s="645"/>
      <c r="D3" s="645"/>
      <c r="E3" s="645"/>
      <c r="F3" s="645"/>
      <c r="G3" s="645"/>
      <c r="H3" s="645"/>
      <c r="I3" s="645"/>
      <c r="J3" s="645"/>
      <c r="K3" s="645"/>
      <c r="L3" s="645"/>
      <c r="M3" s="645"/>
      <c r="N3" s="645"/>
      <c r="O3" s="645"/>
      <c r="P3" s="645"/>
      <c r="Q3" s="645"/>
      <c r="R3" s="645"/>
      <c r="S3" s="6"/>
    </row>
    <row r="4" spans="1:27" x14ac:dyDescent="0.25">
      <c r="A4" s="6"/>
      <c r="B4" s="624" t="s">
        <v>44</v>
      </c>
      <c r="C4" s="625"/>
      <c r="D4" s="625"/>
      <c r="E4" s="625"/>
      <c r="F4" s="625"/>
      <c r="G4" s="625"/>
      <c r="H4" s="625"/>
      <c r="I4" s="625"/>
      <c r="J4" s="625"/>
      <c r="K4" s="625"/>
      <c r="L4" s="625"/>
      <c r="M4" s="625"/>
      <c r="N4" s="625"/>
      <c r="O4" s="625"/>
      <c r="P4" s="625"/>
      <c r="Q4" s="625"/>
      <c r="R4" s="626"/>
      <c r="S4" s="6"/>
    </row>
    <row r="5" spans="1:27" x14ac:dyDescent="0.25">
      <c r="A5" s="6"/>
      <c r="B5" s="457" t="s">
        <v>69</v>
      </c>
      <c r="C5" s="457"/>
      <c r="D5" s="457"/>
      <c r="E5" s="457"/>
      <c r="F5" s="457"/>
      <c r="G5" s="457"/>
      <c r="H5" s="457"/>
      <c r="I5" s="457"/>
      <c r="J5" s="457"/>
      <c r="K5" s="457"/>
      <c r="L5" s="457"/>
      <c r="M5" s="457"/>
      <c r="N5" s="457"/>
      <c r="O5" s="457"/>
      <c r="P5" s="457"/>
      <c r="Q5" s="457"/>
      <c r="R5" s="457"/>
      <c r="S5" s="7"/>
    </row>
    <row r="6" spans="1:27" x14ac:dyDescent="0.25">
      <c r="A6" s="6"/>
      <c r="B6" s="457" t="s">
        <v>80</v>
      </c>
      <c r="C6" s="457"/>
      <c r="D6" s="457"/>
      <c r="E6" s="457"/>
      <c r="F6" s="457"/>
      <c r="G6" s="457"/>
      <c r="H6" s="457"/>
      <c r="I6" s="457"/>
      <c r="J6" s="457"/>
      <c r="K6" s="457"/>
      <c r="L6" s="457"/>
      <c r="M6" s="457"/>
      <c r="N6" s="457"/>
      <c r="O6" s="457"/>
      <c r="P6" s="457"/>
      <c r="Q6" s="457"/>
      <c r="R6" s="457"/>
      <c r="S6" s="7"/>
    </row>
    <row r="7" spans="1:27" x14ac:dyDescent="0.25">
      <c r="A7" s="6"/>
      <c r="B7" s="457" t="s">
        <v>419</v>
      </c>
      <c r="C7" s="457"/>
      <c r="D7" s="457"/>
      <c r="E7" s="457"/>
      <c r="F7" s="457"/>
      <c r="G7" s="457"/>
      <c r="H7" s="457"/>
      <c r="I7" s="457"/>
      <c r="J7" s="457"/>
      <c r="K7" s="457"/>
      <c r="L7" s="457"/>
      <c r="M7" s="457"/>
      <c r="N7" s="457"/>
      <c r="O7" s="457"/>
      <c r="P7" s="457"/>
      <c r="Q7" s="457"/>
      <c r="R7" s="457"/>
      <c r="S7" s="7"/>
    </row>
    <row r="8" spans="1:27" x14ac:dyDescent="0.25">
      <c r="A8" s="6"/>
      <c r="B8" s="457" t="s">
        <v>420</v>
      </c>
      <c r="C8" s="457"/>
      <c r="D8" s="457"/>
      <c r="E8" s="457"/>
      <c r="F8" s="457"/>
      <c r="G8" s="457"/>
      <c r="H8" s="457"/>
      <c r="I8" s="457"/>
      <c r="J8" s="457"/>
      <c r="K8" s="457"/>
      <c r="L8" s="457"/>
      <c r="M8" s="457"/>
      <c r="N8" s="457"/>
      <c r="O8" s="457"/>
      <c r="P8" s="457"/>
      <c r="Q8" s="457"/>
      <c r="R8" s="457"/>
      <c r="S8" s="7"/>
    </row>
    <row r="9" spans="1:27" ht="15.75" customHeight="1" x14ac:dyDescent="0.25">
      <c r="A9" s="6"/>
      <c r="B9" s="21"/>
      <c r="C9" s="21"/>
      <c r="D9" s="21"/>
      <c r="E9" s="21"/>
      <c r="F9" s="21"/>
      <c r="G9" s="21"/>
      <c r="H9" s="21"/>
      <c r="I9" s="21"/>
      <c r="J9" s="21"/>
      <c r="K9" s="21"/>
      <c r="L9" s="21"/>
      <c r="M9" s="21"/>
      <c r="N9" s="21"/>
      <c r="O9" s="21"/>
      <c r="P9" s="21"/>
      <c r="Q9" s="21"/>
      <c r="R9" s="21"/>
      <c r="S9" s="7"/>
    </row>
    <row r="10" spans="1:27" ht="15.75" customHeight="1" x14ac:dyDescent="0.25">
      <c r="A10" s="6"/>
      <c r="B10" s="101" t="s">
        <v>74</v>
      </c>
      <c r="C10" s="102"/>
      <c r="D10" s="102"/>
      <c r="E10" s="102"/>
      <c r="F10" s="102"/>
      <c r="G10" s="21"/>
      <c r="H10" s="21"/>
      <c r="I10" s="21"/>
      <c r="J10" s="21"/>
      <c r="K10" s="21"/>
      <c r="L10" s="21"/>
      <c r="M10" s="101" t="s">
        <v>79</v>
      </c>
      <c r="N10" s="102"/>
      <c r="O10" s="102"/>
      <c r="P10" s="102"/>
      <c r="Q10" s="102"/>
      <c r="R10" s="21"/>
      <c r="S10" s="7"/>
    </row>
    <row r="11" spans="1:27" s="23" customFormat="1" ht="12.75" x14ac:dyDescent="0.25">
      <c r="A11" s="24"/>
      <c r="B11" s="193"/>
      <c r="C11" s="22" t="s">
        <v>75</v>
      </c>
      <c r="D11" s="22"/>
      <c r="E11" s="193"/>
      <c r="F11" s="22" t="s">
        <v>76</v>
      </c>
      <c r="G11" s="22"/>
      <c r="H11" s="22"/>
      <c r="I11" s="22"/>
      <c r="J11" s="22"/>
      <c r="K11" s="22"/>
      <c r="L11" s="22"/>
      <c r="M11" s="193"/>
      <c r="N11" s="24" t="s">
        <v>11</v>
      </c>
      <c r="O11" s="22"/>
      <c r="P11" s="193"/>
      <c r="Q11" s="24" t="s">
        <v>12</v>
      </c>
      <c r="R11" s="22"/>
      <c r="S11" s="22"/>
    </row>
    <row r="12" spans="1:27" x14ac:dyDescent="0.25">
      <c r="A12" s="6"/>
      <c r="B12" s="193"/>
      <c r="C12" s="24" t="s">
        <v>209</v>
      </c>
      <c r="D12" s="6"/>
      <c r="E12" s="6"/>
      <c r="F12" s="6"/>
      <c r="G12" s="6"/>
      <c r="H12" s="6"/>
      <c r="I12" s="6"/>
      <c r="J12" s="6"/>
      <c r="K12" s="6"/>
      <c r="L12" s="6"/>
      <c r="M12" s="193"/>
      <c r="N12" s="24" t="s">
        <v>77</v>
      </c>
      <c r="O12" s="22"/>
      <c r="P12" s="193"/>
      <c r="Q12" s="24" t="s">
        <v>78</v>
      </c>
      <c r="R12" s="22"/>
      <c r="S12" s="7"/>
    </row>
    <row r="13" spans="1:27" x14ac:dyDescent="0.25">
      <c r="A13" s="6"/>
      <c r="B13" s="6"/>
      <c r="C13" s="6"/>
      <c r="D13" s="6"/>
      <c r="E13" s="6"/>
      <c r="F13" s="6"/>
      <c r="G13" s="6"/>
      <c r="H13" s="6"/>
      <c r="I13" s="6"/>
      <c r="J13" s="6"/>
      <c r="K13" s="6"/>
      <c r="L13" s="6"/>
      <c r="M13" s="6"/>
      <c r="N13" s="7"/>
      <c r="O13" s="7"/>
      <c r="P13" s="7"/>
      <c r="Q13" s="7"/>
      <c r="R13" s="7"/>
      <c r="S13" s="7"/>
    </row>
    <row r="14" spans="1:27" ht="15.75" x14ac:dyDescent="0.25">
      <c r="A14" s="6"/>
      <c r="B14" s="101" t="s">
        <v>421</v>
      </c>
      <c r="C14" s="102"/>
      <c r="D14" s="102"/>
      <c r="E14" s="103"/>
      <c r="F14" s="6"/>
      <c r="G14" s="6"/>
      <c r="H14" s="6"/>
      <c r="I14" s="6"/>
      <c r="J14" s="6"/>
      <c r="K14" s="6"/>
      <c r="L14" s="6"/>
      <c r="M14" s="6"/>
      <c r="N14" s="7"/>
      <c r="O14" s="7"/>
      <c r="P14" s="7"/>
      <c r="Q14" s="7"/>
      <c r="R14" s="7"/>
      <c r="S14" s="7"/>
      <c r="AA14" s="6"/>
    </row>
    <row r="15" spans="1:27" ht="15.75" thickBot="1" x14ac:dyDescent="0.3">
      <c r="A15" s="6"/>
      <c r="B15" s="296" t="s">
        <v>351</v>
      </c>
      <c r="C15" s="4"/>
      <c r="D15" s="4"/>
      <c r="E15" s="4"/>
      <c r="F15" s="4"/>
      <c r="G15" s="289" t="s">
        <v>352</v>
      </c>
      <c r="H15" s="241"/>
      <c r="I15" s="241"/>
      <c r="J15" s="241"/>
      <c r="K15" s="241"/>
      <c r="L15" s="241"/>
      <c r="M15" s="241"/>
      <c r="N15" s="242"/>
      <c r="O15" s="242"/>
      <c r="P15" s="242"/>
      <c r="Q15" s="242"/>
      <c r="R15" s="243"/>
      <c r="S15" s="7"/>
    </row>
    <row r="16" spans="1:27" x14ac:dyDescent="0.25">
      <c r="A16" s="6"/>
      <c r="B16" s="290"/>
      <c r="C16" s="103"/>
      <c r="D16" s="103"/>
      <c r="E16" s="103"/>
      <c r="F16" s="103"/>
      <c r="G16" s="103"/>
      <c r="H16" s="103"/>
      <c r="I16" s="103"/>
      <c r="J16" s="103"/>
      <c r="K16" s="103"/>
      <c r="L16" s="103"/>
      <c r="M16" s="103"/>
      <c r="N16" s="103"/>
      <c r="O16" s="103"/>
      <c r="P16" s="103"/>
      <c r="Q16" s="103"/>
      <c r="R16" s="245"/>
      <c r="S16" s="7"/>
    </row>
    <row r="17" spans="1:20" x14ac:dyDescent="0.25">
      <c r="A17" s="6"/>
      <c r="B17" s="297" t="s">
        <v>353</v>
      </c>
      <c r="C17" s="291"/>
      <c r="D17" s="291"/>
      <c r="E17" s="291"/>
      <c r="F17" s="291"/>
      <c r="G17" s="193"/>
      <c r="H17" s="294" t="s">
        <v>356</v>
      </c>
      <c r="I17" s="193"/>
      <c r="J17" s="193"/>
      <c r="K17" s="193"/>
      <c r="L17" s="6"/>
      <c r="M17" s="104"/>
      <c r="N17" s="193"/>
      <c r="O17" s="295" t="s">
        <v>355</v>
      </c>
      <c r="P17" s="7"/>
      <c r="Q17" s="7"/>
      <c r="R17" s="153"/>
      <c r="S17" s="7"/>
    </row>
    <row r="18" spans="1:20" x14ac:dyDescent="0.25">
      <c r="A18" s="6"/>
      <c r="B18" s="297" t="s">
        <v>354</v>
      </c>
      <c r="C18" s="291"/>
      <c r="D18" s="291"/>
      <c r="E18" s="291"/>
      <c r="F18" s="291"/>
      <c r="G18" s="193"/>
      <c r="H18" s="294"/>
      <c r="I18" s="193"/>
      <c r="J18" s="193"/>
      <c r="K18" s="193"/>
      <c r="L18" s="6"/>
      <c r="M18" s="104"/>
      <c r="N18" s="193"/>
      <c r="O18" s="295"/>
      <c r="P18" s="7"/>
      <c r="Q18" s="7"/>
      <c r="R18" s="153"/>
      <c r="S18" s="7"/>
    </row>
    <row r="19" spans="1:20" x14ac:dyDescent="0.25">
      <c r="A19" s="6"/>
      <c r="B19" s="292"/>
      <c r="C19" s="293"/>
      <c r="D19" s="293"/>
      <c r="E19" s="293"/>
      <c r="F19" s="293"/>
      <c r="G19" s="105"/>
      <c r="H19" s="105"/>
      <c r="I19" s="105"/>
      <c r="J19" s="105"/>
      <c r="K19" s="105"/>
      <c r="L19" s="106"/>
      <c r="M19" s="103"/>
      <c r="N19" s="105"/>
      <c r="O19" s="106"/>
      <c r="P19" s="103"/>
      <c r="Q19" s="103"/>
      <c r="R19" s="245"/>
      <c r="S19" s="7"/>
    </row>
    <row r="20" spans="1:20" x14ac:dyDescent="0.25">
      <c r="A20" s="6"/>
      <c r="B20" s="298" t="s">
        <v>357</v>
      </c>
      <c r="C20" s="6"/>
      <c r="D20" s="6"/>
      <c r="E20" s="6"/>
      <c r="F20" s="6"/>
      <c r="G20" s="193"/>
      <c r="H20" s="6" t="s">
        <v>82</v>
      </c>
      <c r="I20" s="193"/>
      <c r="J20" s="193"/>
      <c r="K20" s="193"/>
      <c r="L20" s="6"/>
      <c r="M20" s="193"/>
      <c r="N20" s="7" t="s">
        <v>83</v>
      </c>
      <c r="O20" s="7"/>
      <c r="P20" s="193"/>
      <c r="Q20" s="7"/>
      <c r="R20" s="153"/>
      <c r="S20" s="7"/>
    </row>
    <row r="21" spans="1:20" x14ac:dyDescent="0.25">
      <c r="A21" s="6"/>
      <c r="B21" s="304"/>
      <c r="C21" s="103"/>
      <c r="D21" s="103"/>
      <c r="E21" s="103"/>
      <c r="F21" s="103"/>
      <c r="G21" s="105"/>
      <c r="H21" s="103"/>
      <c r="I21" s="105"/>
      <c r="J21" s="105"/>
      <c r="K21" s="105"/>
      <c r="L21" s="103"/>
      <c r="M21" s="105"/>
      <c r="N21" s="103"/>
      <c r="O21" s="103"/>
      <c r="P21" s="105"/>
      <c r="Q21" s="103"/>
      <c r="R21" s="245"/>
      <c r="S21" s="7"/>
    </row>
    <row r="22" spans="1:20" x14ac:dyDescent="0.25">
      <c r="A22" s="6"/>
      <c r="B22" s="298" t="s">
        <v>375</v>
      </c>
      <c r="C22" s="6"/>
      <c r="D22" s="6"/>
      <c r="E22" s="6"/>
      <c r="F22" s="6"/>
      <c r="G22" s="193"/>
      <c r="H22" s="6" t="s">
        <v>376</v>
      </c>
      <c r="I22" s="193"/>
      <c r="J22" s="193"/>
      <c r="K22" s="193"/>
      <c r="L22" s="6"/>
      <c r="M22" s="193"/>
      <c r="N22" s="7" t="s">
        <v>377</v>
      </c>
      <c r="O22" s="7"/>
      <c r="P22" s="193"/>
      <c r="Q22" s="7"/>
      <c r="R22" s="153"/>
      <c r="S22" s="7"/>
    </row>
    <row r="23" spans="1:20" x14ac:dyDescent="0.25">
      <c r="A23" s="6"/>
      <c r="B23" s="305"/>
      <c r="C23" s="306"/>
      <c r="D23" s="306"/>
      <c r="E23" s="306"/>
      <c r="F23" s="306"/>
      <c r="G23" s="193"/>
      <c r="H23" s="6" t="s">
        <v>378</v>
      </c>
      <c r="I23" s="306"/>
      <c r="J23" s="306"/>
      <c r="K23" s="306"/>
      <c r="L23" s="306"/>
      <c r="M23" s="306"/>
      <c r="N23" s="306"/>
      <c r="O23" s="306"/>
      <c r="P23" s="306"/>
      <c r="Q23" s="306"/>
      <c r="R23" s="307"/>
      <c r="S23" s="306"/>
      <c r="T23" s="7"/>
    </row>
    <row r="24" spans="1:20" x14ac:dyDescent="0.25">
      <c r="A24" s="6"/>
      <c r="B24" s="244"/>
      <c r="C24" s="103"/>
      <c r="D24" s="103"/>
      <c r="E24" s="103"/>
      <c r="F24" s="103"/>
      <c r="G24" s="105"/>
      <c r="H24" s="105"/>
      <c r="I24" s="105"/>
      <c r="J24" s="105"/>
      <c r="K24" s="105"/>
      <c r="L24" s="106"/>
      <c r="M24" s="103"/>
      <c r="N24" s="105"/>
      <c r="O24" s="106"/>
      <c r="P24" s="103"/>
      <c r="Q24" s="103"/>
      <c r="R24" s="245"/>
      <c r="S24" s="7"/>
    </row>
    <row r="25" spans="1:20" x14ac:dyDescent="0.25">
      <c r="A25" s="6"/>
      <c r="B25" s="298" t="s">
        <v>374</v>
      </c>
      <c r="C25" s="6"/>
      <c r="D25" s="24"/>
      <c r="E25" s="6"/>
      <c r="F25" s="6"/>
      <c r="G25" s="193"/>
      <c r="H25" s="6" t="s">
        <v>379</v>
      </c>
      <c r="I25" s="193"/>
      <c r="J25" s="193"/>
      <c r="K25" s="193"/>
      <c r="L25" s="6"/>
      <c r="M25" s="193"/>
      <c r="N25" s="6" t="s">
        <v>358</v>
      </c>
      <c r="O25" s="7"/>
      <c r="P25" s="7"/>
      <c r="Q25" s="7"/>
      <c r="R25" s="153"/>
      <c r="S25" s="7"/>
      <c r="T25" s="7"/>
    </row>
    <row r="26" spans="1:20" x14ac:dyDescent="0.25">
      <c r="A26" s="6"/>
      <c r="B26" s="244"/>
      <c r="C26" s="103"/>
      <c r="D26" s="103"/>
      <c r="E26" s="103"/>
      <c r="F26" s="103"/>
      <c r="G26" s="105"/>
      <c r="H26" s="105"/>
      <c r="I26" s="105"/>
      <c r="J26" s="105"/>
      <c r="K26" s="105"/>
      <c r="L26" s="106"/>
      <c r="M26" s="103"/>
      <c r="N26" s="105"/>
      <c r="O26" s="106"/>
      <c r="P26" s="103"/>
      <c r="Q26" s="103"/>
      <c r="R26" s="245"/>
      <c r="S26" s="7"/>
    </row>
    <row r="27" spans="1:20" x14ac:dyDescent="0.25">
      <c r="A27" s="6"/>
      <c r="B27" s="298" t="s">
        <v>359</v>
      </c>
      <c r="C27" s="6"/>
      <c r="D27" s="6"/>
      <c r="E27" s="6"/>
      <c r="F27" s="6"/>
      <c r="G27" s="193"/>
      <c r="H27" s="6" t="s">
        <v>360</v>
      </c>
      <c r="I27" s="193"/>
      <c r="J27" s="193"/>
      <c r="K27" s="193"/>
      <c r="L27" s="6"/>
      <c r="M27" s="6"/>
      <c r="N27" s="7"/>
      <c r="O27" s="7"/>
      <c r="P27" s="7"/>
      <c r="Q27" s="7"/>
      <c r="R27" s="153"/>
      <c r="S27" s="7"/>
    </row>
    <row r="28" spans="1:20" x14ac:dyDescent="0.25">
      <c r="A28" s="6"/>
      <c r="B28" s="298" t="s">
        <v>358</v>
      </c>
      <c r="C28" s="6"/>
      <c r="D28" s="6"/>
      <c r="E28" s="6"/>
      <c r="F28" s="6"/>
      <c r="G28" s="193"/>
      <c r="H28" s="6" t="s">
        <v>361</v>
      </c>
      <c r="I28" s="193"/>
      <c r="J28" s="193"/>
      <c r="K28" s="193"/>
      <c r="L28" s="6"/>
      <c r="M28" s="6"/>
      <c r="N28" s="7"/>
      <c r="O28" s="7"/>
      <c r="P28" s="7"/>
      <c r="Q28" s="7"/>
      <c r="R28" s="153"/>
      <c r="S28" s="7"/>
    </row>
    <row r="29" spans="1:20" x14ac:dyDescent="0.25">
      <c r="A29" s="6"/>
      <c r="B29" s="42"/>
      <c r="C29" s="6"/>
      <c r="D29" s="6"/>
      <c r="E29" s="6"/>
      <c r="F29" s="6"/>
      <c r="G29" s="193"/>
      <c r="H29" s="6" t="s">
        <v>362</v>
      </c>
      <c r="I29" s="6"/>
      <c r="J29" s="193"/>
      <c r="K29" s="193"/>
      <c r="L29" s="193"/>
      <c r="M29" s="6"/>
      <c r="N29" s="6"/>
      <c r="O29" s="7"/>
      <c r="P29" s="7"/>
      <c r="Q29" s="7"/>
      <c r="R29" s="153"/>
      <c r="S29" s="7"/>
      <c r="T29" s="7"/>
    </row>
    <row r="30" spans="1:20" x14ac:dyDescent="0.25">
      <c r="A30" s="6"/>
      <c r="B30" s="634" t="s">
        <v>84</v>
      </c>
      <c r="C30" s="635"/>
      <c r="D30" s="635"/>
      <c r="E30" s="635"/>
      <c r="F30" s="635"/>
      <c r="G30" s="635"/>
      <c r="H30" s="635"/>
      <c r="I30" s="635"/>
      <c r="J30" s="635"/>
      <c r="K30" s="635"/>
      <c r="L30" s="635"/>
      <c r="M30" s="635"/>
      <c r="N30" s="635"/>
      <c r="O30" s="635"/>
      <c r="P30" s="635"/>
      <c r="Q30" s="635"/>
      <c r="R30" s="636"/>
      <c r="S30" s="7"/>
    </row>
    <row r="31" spans="1:20" ht="15" customHeight="1" x14ac:dyDescent="0.25">
      <c r="A31" s="6"/>
      <c r="B31" s="637" t="s">
        <v>363</v>
      </c>
      <c r="C31" s="481"/>
      <c r="D31" s="481"/>
      <c r="E31" s="481"/>
      <c r="F31" s="481"/>
      <c r="G31" s="481"/>
      <c r="H31" s="481"/>
      <c r="I31" s="481"/>
      <c r="J31" s="481"/>
      <c r="K31" s="481"/>
      <c r="L31" s="481"/>
      <c r="M31" s="481"/>
      <c r="N31" s="481"/>
      <c r="O31" s="481"/>
      <c r="P31" s="481"/>
      <c r="Q31" s="481"/>
      <c r="R31" s="638"/>
      <c r="S31" s="7"/>
    </row>
    <row r="32" spans="1:20" x14ac:dyDescent="0.25">
      <c r="A32" s="6"/>
      <c r="B32" s="637"/>
      <c r="C32" s="481"/>
      <c r="D32" s="481"/>
      <c r="E32" s="481"/>
      <c r="F32" s="481"/>
      <c r="G32" s="481"/>
      <c r="H32" s="481"/>
      <c r="I32" s="481"/>
      <c r="J32" s="481"/>
      <c r="K32" s="481"/>
      <c r="L32" s="481"/>
      <c r="M32" s="481"/>
      <c r="N32" s="481"/>
      <c r="O32" s="481"/>
      <c r="P32" s="481"/>
      <c r="Q32" s="481"/>
      <c r="R32" s="638"/>
      <c r="S32" s="7"/>
    </row>
    <row r="33" spans="1:19" x14ac:dyDescent="0.25">
      <c r="A33" s="6"/>
      <c r="B33" s="637"/>
      <c r="C33" s="481"/>
      <c r="D33" s="481"/>
      <c r="E33" s="481"/>
      <c r="F33" s="481"/>
      <c r="G33" s="481"/>
      <c r="H33" s="481"/>
      <c r="I33" s="481"/>
      <c r="J33" s="481"/>
      <c r="K33" s="481"/>
      <c r="L33" s="481"/>
      <c r="M33" s="481"/>
      <c r="N33" s="481"/>
      <c r="O33" s="481"/>
      <c r="P33" s="481"/>
      <c r="Q33" s="481"/>
      <c r="R33" s="638"/>
      <c r="S33" s="7"/>
    </row>
    <row r="34" spans="1:19" x14ac:dyDescent="0.25">
      <c r="A34" s="6"/>
      <c r="B34" s="637"/>
      <c r="C34" s="481"/>
      <c r="D34" s="481"/>
      <c r="E34" s="481"/>
      <c r="F34" s="481"/>
      <c r="G34" s="481"/>
      <c r="H34" s="481"/>
      <c r="I34" s="481"/>
      <c r="J34" s="481"/>
      <c r="K34" s="481"/>
      <c r="L34" s="481"/>
      <c r="M34" s="481"/>
      <c r="N34" s="481"/>
      <c r="O34" s="481"/>
      <c r="P34" s="481"/>
      <c r="Q34" s="481"/>
      <c r="R34" s="638"/>
      <c r="S34" s="7"/>
    </row>
    <row r="35" spans="1:19" x14ac:dyDescent="0.25">
      <c r="A35" s="6"/>
      <c r="B35" s="637"/>
      <c r="C35" s="481"/>
      <c r="D35" s="481"/>
      <c r="E35" s="481"/>
      <c r="F35" s="481"/>
      <c r="G35" s="481"/>
      <c r="H35" s="481"/>
      <c r="I35" s="481"/>
      <c r="J35" s="481"/>
      <c r="K35" s="481"/>
      <c r="L35" s="481"/>
      <c r="M35" s="481"/>
      <c r="N35" s="481"/>
      <c r="O35" s="481"/>
      <c r="P35" s="481"/>
      <c r="Q35" s="481"/>
      <c r="R35" s="638"/>
      <c r="S35" s="7"/>
    </row>
    <row r="36" spans="1:19" x14ac:dyDescent="0.25">
      <c r="A36" s="6"/>
      <c r="B36" s="637"/>
      <c r="C36" s="481"/>
      <c r="D36" s="481"/>
      <c r="E36" s="481"/>
      <c r="F36" s="481"/>
      <c r="G36" s="481"/>
      <c r="H36" s="481"/>
      <c r="I36" s="481"/>
      <c r="J36" s="481"/>
      <c r="K36" s="481"/>
      <c r="L36" s="481"/>
      <c r="M36" s="481"/>
      <c r="N36" s="481"/>
      <c r="O36" s="481"/>
      <c r="P36" s="481"/>
      <c r="Q36" s="481"/>
      <c r="R36" s="638"/>
      <c r="S36" s="7"/>
    </row>
    <row r="37" spans="1:19" x14ac:dyDescent="0.25">
      <c r="A37" s="6"/>
      <c r="B37" s="639"/>
      <c r="C37" s="640"/>
      <c r="D37" s="640"/>
      <c r="E37" s="640"/>
      <c r="F37" s="640"/>
      <c r="G37" s="640"/>
      <c r="H37" s="640"/>
      <c r="I37" s="640"/>
      <c r="J37" s="640"/>
      <c r="K37" s="640"/>
      <c r="L37" s="640"/>
      <c r="M37" s="640"/>
      <c r="N37" s="640"/>
      <c r="O37" s="640"/>
      <c r="P37" s="640"/>
      <c r="Q37" s="640"/>
      <c r="R37" s="641"/>
      <c r="S37" s="7"/>
    </row>
    <row r="38" spans="1:19" x14ac:dyDescent="0.25">
      <c r="A38" s="6"/>
      <c r="B38" s="6"/>
      <c r="C38" s="6"/>
      <c r="D38" s="6"/>
      <c r="E38" s="6"/>
      <c r="F38" s="6"/>
      <c r="G38" s="6"/>
      <c r="H38" s="6"/>
      <c r="I38" s="6"/>
      <c r="J38" s="6"/>
      <c r="K38" s="6"/>
      <c r="L38" s="6"/>
      <c r="M38" s="6"/>
      <c r="N38" s="7"/>
      <c r="O38" s="7"/>
      <c r="P38" s="7"/>
      <c r="Q38" s="7"/>
      <c r="R38" s="7"/>
      <c r="S38" s="7"/>
    </row>
    <row r="39" spans="1:19" x14ac:dyDescent="0.25">
      <c r="A39" s="6"/>
      <c r="B39" s="6"/>
      <c r="C39" s="6"/>
      <c r="D39" s="6"/>
      <c r="E39" s="6"/>
      <c r="F39" s="6"/>
      <c r="G39" s="6"/>
      <c r="H39" s="6"/>
      <c r="I39" s="6"/>
      <c r="J39" s="6"/>
      <c r="K39" s="6"/>
      <c r="L39" s="6"/>
      <c r="M39" s="6"/>
      <c r="N39" s="7"/>
      <c r="O39" s="7"/>
      <c r="P39" s="7"/>
      <c r="Q39" s="7"/>
      <c r="R39" s="7"/>
      <c r="S39" s="7"/>
    </row>
    <row r="40" spans="1:19" x14ac:dyDescent="0.25">
      <c r="A40" s="6"/>
      <c r="B40" s="6"/>
      <c r="C40" s="6"/>
      <c r="D40" s="6"/>
      <c r="E40" s="6"/>
      <c r="F40" s="6"/>
      <c r="G40" s="6"/>
      <c r="H40" s="6"/>
      <c r="I40" s="6"/>
      <c r="J40" s="6"/>
      <c r="K40" s="6"/>
      <c r="L40" s="6"/>
      <c r="M40" s="6"/>
      <c r="N40" s="7"/>
      <c r="O40" s="7"/>
      <c r="P40" s="7"/>
      <c r="Q40" s="7"/>
      <c r="R40" s="7"/>
      <c r="S40" s="7"/>
    </row>
    <row r="41" spans="1:19" x14ac:dyDescent="0.25">
      <c r="A41" s="6"/>
      <c r="B41" s="6"/>
      <c r="C41" s="6"/>
      <c r="D41" s="6"/>
      <c r="E41" s="6"/>
      <c r="F41" s="6"/>
      <c r="G41" s="6"/>
      <c r="H41" s="6"/>
      <c r="I41" s="6"/>
      <c r="J41" s="6"/>
      <c r="K41" s="6"/>
      <c r="L41" s="6"/>
      <c r="M41" s="6"/>
      <c r="N41" s="7"/>
      <c r="O41" s="7"/>
      <c r="P41" s="7"/>
      <c r="Q41" s="7"/>
      <c r="R41" s="7"/>
      <c r="S41" s="7"/>
    </row>
    <row r="42" spans="1:19" x14ac:dyDescent="0.25">
      <c r="A42" s="6"/>
      <c r="B42" s="6"/>
      <c r="C42" s="6"/>
      <c r="D42" s="6"/>
      <c r="E42" s="6"/>
      <c r="F42" s="6"/>
      <c r="G42" s="6"/>
      <c r="H42" s="6"/>
      <c r="I42" s="6"/>
      <c r="J42" s="6"/>
      <c r="K42" s="6"/>
      <c r="L42" s="6"/>
      <c r="M42" s="6"/>
      <c r="N42" s="7"/>
      <c r="O42" s="7"/>
      <c r="P42" s="7"/>
      <c r="Q42" s="7"/>
      <c r="R42" s="7"/>
      <c r="S42" s="7"/>
    </row>
    <row r="43" spans="1:19" x14ac:dyDescent="0.25">
      <c r="A43" s="6"/>
      <c r="B43" s="6"/>
      <c r="C43" s="6"/>
      <c r="D43" s="6"/>
      <c r="E43" s="6"/>
      <c r="F43" s="6"/>
      <c r="G43" s="6"/>
      <c r="H43" s="6"/>
      <c r="I43" s="6"/>
      <c r="J43" s="6"/>
      <c r="K43" s="6"/>
      <c r="L43" s="6"/>
      <c r="M43" s="6"/>
      <c r="N43" s="7"/>
      <c r="O43" s="7"/>
      <c r="P43" s="7"/>
      <c r="Q43" s="7"/>
      <c r="R43" s="7"/>
      <c r="S43" s="7"/>
    </row>
    <row r="44" spans="1:19" x14ac:dyDescent="0.25">
      <c r="A44" s="6"/>
      <c r="B44" s="6"/>
      <c r="C44" s="6"/>
      <c r="D44" s="6"/>
      <c r="E44" s="6"/>
      <c r="F44" s="6"/>
      <c r="G44" s="6"/>
      <c r="H44" s="6"/>
      <c r="I44" s="6"/>
      <c r="J44" s="6"/>
      <c r="K44" s="6"/>
      <c r="L44" s="6"/>
      <c r="M44" s="6"/>
      <c r="N44" s="7"/>
      <c r="O44" s="7"/>
      <c r="P44" s="7"/>
      <c r="Q44" s="7"/>
      <c r="R44" s="7"/>
      <c r="S44" s="7"/>
    </row>
    <row r="45" spans="1:19" x14ac:dyDescent="0.25">
      <c r="A45" s="6"/>
      <c r="B45" s="6"/>
      <c r="C45" s="6"/>
      <c r="D45" s="6"/>
      <c r="E45" s="6"/>
      <c r="F45" s="6"/>
      <c r="G45" s="6"/>
      <c r="H45" s="6"/>
      <c r="I45" s="6"/>
      <c r="J45" s="6"/>
      <c r="K45" s="6"/>
      <c r="L45" s="6"/>
      <c r="M45" s="6"/>
      <c r="N45" s="7"/>
      <c r="O45" s="7"/>
      <c r="P45" s="7"/>
      <c r="Q45" s="7"/>
      <c r="R45" s="7"/>
      <c r="S45" s="7"/>
    </row>
    <row r="46" spans="1:19" x14ac:dyDescent="0.25">
      <c r="A46" s="6"/>
      <c r="B46" s="6"/>
      <c r="C46" s="6"/>
      <c r="D46" s="6"/>
      <c r="E46" s="6"/>
      <c r="F46" s="6"/>
      <c r="G46" s="6"/>
      <c r="H46" s="6"/>
      <c r="I46" s="6"/>
      <c r="J46" s="6"/>
      <c r="K46" s="6"/>
      <c r="L46" s="6"/>
      <c r="M46" s="6"/>
      <c r="N46" s="7"/>
      <c r="O46" s="7"/>
      <c r="P46" s="7"/>
      <c r="Q46" s="7"/>
      <c r="R46" s="7"/>
      <c r="S46" s="7"/>
    </row>
    <row r="47" spans="1:19" x14ac:dyDescent="0.25">
      <c r="A47" s="6"/>
      <c r="B47" s="6"/>
      <c r="C47" s="6"/>
      <c r="D47" s="6"/>
      <c r="E47" s="6"/>
      <c r="F47" s="6"/>
      <c r="G47" s="6"/>
      <c r="H47" s="6"/>
      <c r="I47" s="6"/>
      <c r="J47" s="6"/>
      <c r="K47" s="6"/>
      <c r="L47" s="6"/>
      <c r="M47" s="6"/>
      <c r="N47" s="7"/>
      <c r="O47" s="7"/>
      <c r="P47" s="7"/>
      <c r="Q47" s="7"/>
      <c r="R47" s="7"/>
      <c r="S47" s="7"/>
    </row>
    <row r="48" spans="1:19" x14ac:dyDescent="0.25">
      <c r="A48" s="6"/>
      <c r="B48" s="6"/>
      <c r="C48" s="6"/>
      <c r="D48" s="6"/>
      <c r="E48" s="6"/>
      <c r="F48" s="6"/>
      <c r="G48" s="6"/>
      <c r="H48" s="6"/>
      <c r="I48" s="6"/>
      <c r="J48" s="6"/>
      <c r="K48" s="6"/>
      <c r="L48" s="6"/>
      <c r="M48" s="6"/>
      <c r="N48" s="7"/>
      <c r="O48" s="7"/>
      <c r="P48" s="7"/>
      <c r="Q48" s="7"/>
      <c r="R48" s="7"/>
      <c r="S48" s="7"/>
    </row>
    <row r="49" spans="1:20" x14ac:dyDescent="0.25">
      <c r="A49" s="6"/>
      <c r="B49" s="6"/>
      <c r="C49" s="6"/>
      <c r="D49" s="6"/>
      <c r="E49" s="6"/>
      <c r="F49" s="6"/>
      <c r="G49" s="6"/>
      <c r="H49" s="6"/>
      <c r="I49" s="6"/>
      <c r="J49" s="6"/>
      <c r="K49" s="6"/>
      <c r="L49" s="6"/>
      <c r="M49" s="6"/>
      <c r="N49" s="7"/>
      <c r="O49" s="7"/>
      <c r="P49" s="7"/>
      <c r="Q49" s="7"/>
      <c r="R49" s="7"/>
      <c r="S49" s="7"/>
    </row>
    <row r="50" spans="1:20" x14ac:dyDescent="0.25">
      <c r="A50" s="6"/>
      <c r="B50" s="6"/>
      <c r="C50" s="6"/>
      <c r="D50" s="6"/>
      <c r="E50" s="6"/>
      <c r="F50" s="6"/>
      <c r="G50" s="6"/>
      <c r="H50" s="6"/>
      <c r="I50" s="6"/>
      <c r="J50" s="6"/>
      <c r="K50" s="6"/>
      <c r="L50" s="6"/>
      <c r="M50" s="6"/>
      <c r="N50" s="7"/>
      <c r="O50" s="7"/>
      <c r="P50" s="7"/>
      <c r="Q50" s="7"/>
      <c r="R50" s="7"/>
      <c r="S50" s="7"/>
    </row>
    <row r="51" spans="1:20" x14ac:dyDescent="0.25">
      <c r="A51" s="6"/>
      <c r="B51" s="6"/>
      <c r="C51" s="6"/>
      <c r="D51" s="6"/>
      <c r="E51" s="6"/>
      <c r="F51" s="6"/>
      <c r="G51" s="6"/>
      <c r="H51" s="6"/>
      <c r="I51" s="6"/>
      <c r="J51" s="6"/>
      <c r="K51" s="6"/>
      <c r="L51" s="6"/>
      <c r="M51" s="6"/>
      <c r="N51" s="7"/>
      <c r="O51" s="7"/>
      <c r="P51" s="7"/>
      <c r="Q51" s="7"/>
      <c r="R51" s="7"/>
      <c r="S51" s="7"/>
    </row>
    <row r="52" spans="1:20" x14ac:dyDescent="0.25">
      <c r="A52" s="6"/>
      <c r="B52" s="6"/>
      <c r="C52" s="6"/>
      <c r="D52" s="6"/>
      <c r="E52" s="6"/>
      <c r="F52" s="6"/>
      <c r="G52" s="6"/>
      <c r="H52" s="6"/>
      <c r="I52" s="6"/>
      <c r="J52" s="6"/>
      <c r="K52" s="6"/>
      <c r="L52" s="6"/>
      <c r="M52" s="6"/>
      <c r="N52" s="7"/>
      <c r="O52" s="7"/>
      <c r="P52" s="7"/>
      <c r="Q52" s="7"/>
      <c r="R52" s="7"/>
      <c r="S52" s="7"/>
    </row>
    <row r="53" spans="1:20" x14ac:dyDescent="0.25">
      <c r="A53" s="6"/>
      <c r="B53" s="6"/>
      <c r="C53" s="6"/>
      <c r="D53" s="6"/>
      <c r="E53" s="6"/>
      <c r="F53" s="6"/>
      <c r="G53" s="6"/>
      <c r="H53" s="6"/>
      <c r="I53" s="6"/>
      <c r="J53" s="6"/>
      <c r="K53" s="6"/>
      <c r="L53" s="6"/>
      <c r="M53" s="6"/>
      <c r="N53" s="7"/>
      <c r="O53" s="7"/>
      <c r="P53" s="7"/>
      <c r="Q53" s="7"/>
      <c r="R53" s="7"/>
      <c r="S53" s="7"/>
    </row>
    <row r="54" spans="1:20" x14ac:dyDescent="0.25">
      <c r="A54" s="6"/>
      <c r="B54" s="6"/>
      <c r="C54" s="6"/>
      <c r="D54" s="6"/>
      <c r="E54" s="6"/>
      <c r="F54" s="6"/>
      <c r="G54" s="6"/>
      <c r="H54" s="6"/>
      <c r="I54" s="6"/>
      <c r="J54" s="6"/>
      <c r="K54" s="6"/>
      <c r="L54" s="6"/>
      <c r="M54" s="6"/>
      <c r="N54" s="7"/>
      <c r="O54" s="7"/>
      <c r="P54" s="7"/>
      <c r="Q54" s="7"/>
      <c r="R54" s="7"/>
      <c r="S54" s="7"/>
    </row>
    <row r="55" spans="1:20" ht="15.75" x14ac:dyDescent="0.25">
      <c r="A55" s="6"/>
      <c r="B55" s="101" t="s">
        <v>85</v>
      </c>
      <c r="C55" s="102"/>
      <c r="D55" s="102"/>
      <c r="E55" s="6"/>
      <c r="F55" s="6"/>
      <c r="G55" s="6"/>
      <c r="H55" s="6"/>
      <c r="I55" s="6"/>
      <c r="J55" s="6"/>
      <c r="K55" s="6"/>
      <c r="L55" s="6"/>
      <c r="M55" s="6"/>
      <c r="N55" s="7"/>
      <c r="O55" s="7"/>
      <c r="P55" s="7"/>
      <c r="Q55" s="7"/>
      <c r="R55" s="7"/>
      <c r="S55" s="7"/>
    </row>
    <row r="56" spans="1:20" ht="16.5" customHeight="1" x14ac:dyDescent="0.25">
      <c r="A56" s="6"/>
      <c r="B56" s="240" t="s">
        <v>86</v>
      </c>
      <c r="C56" s="4"/>
      <c r="D56" s="4"/>
      <c r="E56" s="4"/>
      <c r="F56" s="308"/>
      <c r="G56" s="4" t="s">
        <v>380</v>
      </c>
      <c r="H56" s="4"/>
      <c r="I56" s="308"/>
      <c r="J56" s="4" t="s">
        <v>87</v>
      </c>
      <c r="K56" s="4"/>
      <c r="L56" s="4"/>
      <c r="M56" s="4"/>
      <c r="N56" s="308"/>
      <c r="O56" s="309" t="s">
        <v>88</v>
      </c>
      <c r="P56" s="309"/>
      <c r="Q56" s="309"/>
      <c r="R56" s="310"/>
      <c r="S56" s="7"/>
      <c r="T56" s="7"/>
    </row>
    <row r="57" spans="1:20" x14ac:dyDescent="0.25">
      <c r="A57" s="6"/>
      <c r="B57" s="311"/>
      <c r="C57" s="32"/>
      <c r="D57" s="32"/>
      <c r="E57" s="32"/>
      <c r="F57" s="122"/>
      <c r="G57" s="32"/>
      <c r="H57" s="32"/>
      <c r="I57" s="32"/>
      <c r="J57" s="32"/>
      <c r="K57" s="32"/>
      <c r="L57" s="32"/>
      <c r="M57" s="122"/>
      <c r="N57" s="32"/>
      <c r="O57" s="32"/>
      <c r="P57" s="32"/>
      <c r="Q57" s="32"/>
      <c r="R57" s="312"/>
      <c r="S57" s="7"/>
    </row>
    <row r="58" spans="1:20" x14ac:dyDescent="0.25">
      <c r="A58" s="6"/>
      <c r="B58" s="42" t="s">
        <v>371</v>
      </c>
      <c r="C58" s="6"/>
      <c r="D58" s="6"/>
      <c r="E58" s="6"/>
      <c r="F58" s="193"/>
      <c r="G58" s="6" t="s">
        <v>372</v>
      </c>
      <c r="H58" s="6"/>
      <c r="I58" s="6"/>
      <c r="J58" s="6"/>
      <c r="K58" s="6"/>
      <c r="L58" s="6"/>
      <c r="M58" s="193"/>
      <c r="N58" s="7" t="s">
        <v>373</v>
      </c>
      <c r="O58" s="7"/>
      <c r="P58" s="7"/>
      <c r="Q58" s="7"/>
      <c r="R58" s="153"/>
      <c r="S58" s="7"/>
    </row>
    <row r="59" spans="1:20" x14ac:dyDescent="0.25">
      <c r="A59" s="6"/>
      <c r="B59" s="311"/>
      <c r="C59" s="32"/>
      <c r="D59" s="32"/>
      <c r="E59" s="32"/>
      <c r="F59" s="122"/>
      <c r="G59" s="32"/>
      <c r="H59" s="32"/>
      <c r="I59" s="32"/>
      <c r="J59" s="32"/>
      <c r="K59" s="32"/>
      <c r="L59" s="32"/>
      <c r="M59" s="122"/>
      <c r="N59" s="32"/>
      <c r="O59" s="32"/>
      <c r="P59" s="32"/>
      <c r="Q59" s="32"/>
      <c r="R59" s="312"/>
      <c r="S59" s="7"/>
    </row>
    <row r="60" spans="1:20" x14ac:dyDescent="0.25">
      <c r="A60" s="6"/>
      <c r="B60" s="42" t="s">
        <v>368</v>
      </c>
      <c r="C60" s="6"/>
      <c r="D60" s="6"/>
      <c r="E60" s="6"/>
      <c r="F60" s="193"/>
      <c r="G60" s="6" t="s">
        <v>369</v>
      </c>
      <c r="H60" s="6"/>
      <c r="I60" s="6"/>
      <c r="J60" s="6"/>
      <c r="K60" s="6"/>
      <c r="L60" s="6"/>
      <c r="M60" s="193"/>
      <c r="N60" s="7" t="s">
        <v>370</v>
      </c>
      <c r="O60" s="7"/>
      <c r="P60" s="7"/>
      <c r="Q60" s="7"/>
      <c r="R60" s="153"/>
      <c r="S60" s="7"/>
    </row>
    <row r="61" spans="1:20" x14ac:dyDescent="0.25">
      <c r="A61" s="6"/>
      <c r="B61" s="311"/>
      <c r="C61" s="32"/>
      <c r="D61" s="32"/>
      <c r="E61" s="32"/>
      <c r="F61" s="122"/>
      <c r="G61" s="32"/>
      <c r="H61" s="32"/>
      <c r="I61" s="32"/>
      <c r="J61" s="32"/>
      <c r="K61" s="32"/>
      <c r="L61" s="32"/>
      <c r="M61" s="122"/>
      <c r="N61" s="32"/>
      <c r="O61" s="32"/>
      <c r="P61" s="32"/>
      <c r="Q61" s="32"/>
      <c r="R61" s="312"/>
      <c r="S61" s="7"/>
    </row>
    <row r="62" spans="1:20" x14ac:dyDescent="0.25">
      <c r="A62" s="6"/>
      <c r="B62" s="42" t="s">
        <v>89</v>
      </c>
      <c r="C62" s="6"/>
      <c r="D62" s="6"/>
      <c r="E62" s="6"/>
      <c r="F62" s="193"/>
      <c r="G62" s="6" t="s">
        <v>91</v>
      </c>
      <c r="H62" s="6"/>
      <c r="I62" s="6"/>
      <c r="J62" s="6"/>
      <c r="K62" s="6"/>
      <c r="L62" s="6"/>
      <c r="M62" s="193"/>
      <c r="N62" s="7" t="s">
        <v>90</v>
      </c>
      <c r="O62" s="7"/>
      <c r="P62" s="7"/>
      <c r="Q62" s="7"/>
      <c r="R62" s="153"/>
      <c r="S62" s="7"/>
    </row>
    <row r="63" spans="1:20" x14ac:dyDescent="0.25">
      <c r="A63" s="6"/>
      <c r="B63" s="311"/>
      <c r="C63" s="32"/>
      <c r="D63" s="32"/>
      <c r="E63" s="32"/>
      <c r="F63" s="122"/>
      <c r="G63" s="32"/>
      <c r="H63" s="32"/>
      <c r="I63" s="32"/>
      <c r="J63" s="32"/>
      <c r="K63" s="32"/>
      <c r="L63" s="32"/>
      <c r="M63" s="122"/>
      <c r="N63" s="32"/>
      <c r="O63" s="32"/>
      <c r="P63" s="32"/>
      <c r="Q63" s="32"/>
      <c r="R63" s="312"/>
      <c r="S63" s="7"/>
    </row>
    <row r="64" spans="1:20" x14ac:dyDescent="0.25">
      <c r="A64" s="6"/>
      <c r="B64" s="42" t="s">
        <v>92</v>
      </c>
      <c r="C64" s="6"/>
      <c r="D64" s="6"/>
      <c r="E64" s="6"/>
      <c r="F64" s="193"/>
      <c r="G64" s="6" t="s">
        <v>381</v>
      </c>
      <c r="H64" s="6"/>
      <c r="I64" s="6"/>
      <c r="J64" s="6"/>
      <c r="K64" s="6"/>
      <c r="L64" s="6"/>
      <c r="M64" s="6"/>
      <c r="N64" s="7"/>
      <c r="O64" s="7"/>
      <c r="P64" s="7"/>
      <c r="Q64" s="7"/>
      <c r="R64" s="153"/>
      <c r="S64" s="7"/>
    </row>
    <row r="65" spans="1:19" x14ac:dyDescent="0.25">
      <c r="A65" s="6"/>
      <c r="B65" s="42"/>
      <c r="C65" s="6"/>
      <c r="D65" s="6"/>
      <c r="E65" s="6"/>
      <c r="F65" s="193"/>
      <c r="G65" s="6" t="s">
        <v>94</v>
      </c>
      <c r="H65" s="6"/>
      <c r="I65" s="6"/>
      <c r="J65" s="6"/>
      <c r="K65" s="6"/>
      <c r="L65" s="6"/>
      <c r="M65" s="6"/>
      <c r="N65" s="7"/>
      <c r="O65" s="7"/>
      <c r="P65" s="7"/>
      <c r="Q65" s="7"/>
      <c r="R65" s="153"/>
      <c r="S65" s="7"/>
    </row>
    <row r="66" spans="1:19" x14ac:dyDescent="0.25">
      <c r="A66" s="6"/>
      <c r="B66" s="42"/>
      <c r="C66" s="6"/>
      <c r="D66" s="6"/>
      <c r="E66" s="6"/>
      <c r="F66" s="193"/>
      <c r="G66" s="6" t="s">
        <v>93</v>
      </c>
      <c r="H66" s="6"/>
      <c r="I66" s="6"/>
      <c r="J66" s="6"/>
      <c r="K66" s="6"/>
      <c r="L66" s="6"/>
      <c r="M66" s="6"/>
      <c r="N66" s="7"/>
      <c r="O66" s="7"/>
      <c r="P66" s="7"/>
      <c r="Q66" s="7"/>
      <c r="R66" s="153"/>
      <c r="S66" s="7"/>
    </row>
    <row r="67" spans="1:19" x14ac:dyDescent="0.25">
      <c r="A67" s="6"/>
      <c r="B67" s="311"/>
      <c r="C67" s="32"/>
      <c r="D67" s="32"/>
      <c r="E67" s="32"/>
      <c r="F67" s="122"/>
      <c r="G67" s="32"/>
      <c r="H67" s="32"/>
      <c r="I67" s="32"/>
      <c r="J67" s="32"/>
      <c r="K67" s="32"/>
      <c r="L67" s="32"/>
      <c r="M67" s="122"/>
      <c r="N67" s="32"/>
      <c r="O67" s="32"/>
      <c r="P67" s="32"/>
      <c r="Q67" s="32"/>
      <c r="R67" s="312"/>
      <c r="S67" s="7"/>
    </row>
    <row r="68" spans="1:19" x14ac:dyDescent="0.25">
      <c r="A68" s="6"/>
      <c r="B68" s="42" t="s">
        <v>95</v>
      </c>
      <c r="C68" s="6"/>
      <c r="D68" s="6"/>
      <c r="E68" s="6"/>
      <c r="F68" s="193"/>
      <c r="G68" s="6" t="s">
        <v>97</v>
      </c>
      <c r="H68" s="6"/>
      <c r="I68" s="6"/>
      <c r="J68" s="6"/>
      <c r="K68" s="6"/>
      <c r="L68" s="6"/>
      <c r="M68" s="6"/>
      <c r="N68" s="7"/>
      <c r="O68" s="7"/>
      <c r="P68" s="7"/>
      <c r="Q68" s="7"/>
      <c r="R68" s="153"/>
      <c r="S68" s="7"/>
    </row>
    <row r="69" spans="1:19" x14ac:dyDescent="0.25">
      <c r="A69" s="6"/>
      <c r="B69" s="42" t="s">
        <v>96</v>
      </c>
      <c r="C69" s="6"/>
      <c r="D69" s="6"/>
      <c r="E69" s="6"/>
      <c r="F69" s="193"/>
      <c r="G69" s="6" t="s">
        <v>98</v>
      </c>
      <c r="H69" s="6"/>
      <c r="I69" s="6"/>
      <c r="J69" s="6"/>
      <c r="K69" s="6"/>
      <c r="L69" s="6"/>
      <c r="M69" s="6"/>
      <c r="N69" s="7"/>
      <c r="O69" s="7"/>
      <c r="P69" s="7"/>
      <c r="Q69" s="7"/>
      <c r="R69" s="153"/>
      <c r="S69" s="7"/>
    </row>
    <row r="70" spans="1:19" x14ac:dyDescent="0.25">
      <c r="A70" s="6"/>
      <c r="B70" s="44"/>
      <c r="C70" s="16"/>
      <c r="D70" s="16"/>
      <c r="E70" s="16"/>
      <c r="F70" s="313"/>
      <c r="G70" s="16" t="s">
        <v>99</v>
      </c>
      <c r="H70" s="16"/>
      <c r="I70" s="16"/>
      <c r="J70" s="16"/>
      <c r="K70" s="16"/>
      <c r="L70" s="16"/>
      <c r="M70" s="16"/>
      <c r="N70" s="314"/>
      <c r="O70" s="314"/>
      <c r="P70" s="314"/>
      <c r="Q70" s="314"/>
      <c r="R70" s="315"/>
      <c r="S70" s="7"/>
    </row>
    <row r="71" spans="1:19" ht="15.75" thickBot="1" x14ac:dyDescent="0.3">
      <c r="A71" s="6"/>
      <c r="B71" s="620" t="s">
        <v>84</v>
      </c>
      <c r="C71" s="621"/>
      <c r="D71" s="621"/>
      <c r="E71" s="621"/>
      <c r="F71" s="621"/>
      <c r="G71" s="621"/>
      <c r="H71" s="621"/>
      <c r="I71" s="621"/>
      <c r="J71" s="621"/>
      <c r="K71" s="621"/>
      <c r="L71" s="621"/>
      <c r="M71" s="621"/>
      <c r="N71" s="621"/>
      <c r="O71" s="621"/>
      <c r="P71" s="621"/>
      <c r="Q71" s="621"/>
      <c r="R71" s="622"/>
      <c r="S71" s="7"/>
    </row>
    <row r="72" spans="1:19" ht="15" customHeight="1" x14ac:dyDescent="0.25">
      <c r="A72" s="6"/>
      <c r="B72" s="477" t="s">
        <v>100</v>
      </c>
      <c r="C72" s="478"/>
      <c r="D72" s="478"/>
      <c r="E72" s="478"/>
      <c r="F72" s="478"/>
      <c r="G72" s="478"/>
      <c r="H72" s="478"/>
      <c r="I72" s="478"/>
      <c r="J72" s="478"/>
      <c r="K72" s="478"/>
      <c r="L72" s="478"/>
      <c r="M72" s="478"/>
      <c r="N72" s="478"/>
      <c r="O72" s="478"/>
      <c r="P72" s="478"/>
      <c r="Q72" s="478"/>
      <c r="R72" s="479"/>
      <c r="S72" s="7"/>
    </row>
    <row r="73" spans="1:19" x14ac:dyDescent="0.25">
      <c r="A73" s="6"/>
      <c r="B73" s="480"/>
      <c r="C73" s="481"/>
      <c r="D73" s="481"/>
      <c r="E73" s="481"/>
      <c r="F73" s="481"/>
      <c r="G73" s="481"/>
      <c r="H73" s="481"/>
      <c r="I73" s="481"/>
      <c r="J73" s="481"/>
      <c r="K73" s="481"/>
      <c r="L73" s="481"/>
      <c r="M73" s="481"/>
      <c r="N73" s="481"/>
      <c r="O73" s="481"/>
      <c r="P73" s="481"/>
      <c r="Q73" s="481"/>
      <c r="R73" s="482"/>
      <c r="S73" s="7"/>
    </row>
    <row r="74" spans="1:19" x14ac:dyDescent="0.25">
      <c r="A74" s="6"/>
      <c r="B74" s="480"/>
      <c r="C74" s="481"/>
      <c r="D74" s="481"/>
      <c r="E74" s="481"/>
      <c r="F74" s="481"/>
      <c r="G74" s="481"/>
      <c r="H74" s="481"/>
      <c r="I74" s="481"/>
      <c r="J74" s="481"/>
      <c r="K74" s="481"/>
      <c r="L74" s="481"/>
      <c r="M74" s="481"/>
      <c r="N74" s="481"/>
      <c r="O74" s="481"/>
      <c r="P74" s="481"/>
      <c r="Q74" s="481"/>
      <c r="R74" s="482"/>
      <c r="S74" s="7"/>
    </row>
    <row r="75" spans="1:19" x14ac:dyDescent="0.25">
      <c r="A75" s="6"/>
      <c r="B75" s="480"/>
      <c r="C75" s="481"/>
      <c r="D75" s="481"/>
      <c r="E75" s="481"/>
      <c r="F75" s="481"/>
      <c r="G75" s="481"/>
      <c r="H75" s="481"/>
      <c r="I75" s="481"/>
      <c r="J75" s="481"/>
      <c r="K75" s="481"/>
      <c r="L75" s="481"/>
      <c r="M75" s="481"/>
      <c r="N75" s="481"/>
      <c r="O75" s="481"/>
      <c r="P75" s="481"/>
      <c r="Q75" s="481"/>
      <c r="R75" s="482"/>
      <c r="S75" s="7"/>
    </row>
    <row r="76" spans="1:19" x14ac:dyDescent="0.25">
      <c r="A76" s="6"/>
      <c r="B76" s="480"/>
      <c r="C76" s="481"/>
      <c r="D76" s="481"/>
      <c r="E76" s="481"/>
      <c r="F76" s="481"/>
      <c r="G76" s="481"/>
      <c r="H76" s="481"/>
      <c r="I76" s="481"/>
      <c r="J76" s="481"/>
      <c r="K76" s="481"/>
      <c r="L76" s="481"/>
      <c r="M76" s="481"/>
      <c r="N76" s="481"/>
      <c r="O76" s="481"/>
      <c r="P76" s="481"/>
      <c r="Q76" s="481"/>
      <c r="R76" s="482"/>
      <c r="S76" s="7"/>
    </row>
    <row r="77" spans="1:19" x14ac:dyDescent="0.25">
      <c r="A77" s="6"/>
      <c r="B77" s="480"/>
      <c r="C77" s="481"/>
      <c r="D77" s="481"/>
      <c r="E77" s="481"/>
      <c r="F77" s="481"/>
      <c r="G77" s="481"/>
      <c r="H77" s="481"/>
      <c r="I77" s="481"/>
      <c r="J77" s="481"/>
      <c r="K77" s="481"/>
      <c r="L77" s="481"/>
      <c r="M77" s="481"/>
      <c r="N77" s="481"/>
      <c r="O77" s="481"/>
      <c r="P77" s="481"/>
      <c r="Q77" s="481"/>
      <c r="R77" s="482"/>
      <c r="S77" s="7"/>
    </row>
    <row r="78" spans="1:19" x14ac:dyDescent="0.25">
      <c r="A78" s="6"/>
      <c r="B78" s="480"/>
      <c r="C78" s="481"/>
      <c r="D78" s="481"/>
      <c r="E78" s="481"/>
      <c r="F78" s="481"/>
      <c r="G78" s="481"/>
      <c r="H78" s="481"/>
      <c r="I78" s="481"/>
      <c r="J78" s="481"/>
      <c r="K78" s="481"/>
      <c r="L78" s="481"/>
      <c r="M78" s="481"/>
      <c r="N78" s="481"/>
      <c r="O78" s="481"/>
      <c r="P78" s="481"/>
      <c r="Q78" s="481"/>
      <c r="R78" s="482"/>
      <c r="S78" s="7"/>
    </row>
    <row r="79" spans="1:19" ht="15.75" thickBot="1" x14ac:dyDescent="0.3">
      <c r="A79" s="6"/>
      <c r="B79" s="483"/>
      <c r="C79" s="484"/>
      <c r="D79" s="484"/>
      <c r="E79" s="484"/>
      <c r="F79" s="484"/>
      <c r="G79" s="484"/>
      <c r="H79" s="484"/>
      <c r="I79" s="484"/>
      <c r="J79" s="484"/>
      <c r="K79" s="484"/>
      <c r="L79" s="484"/>
      <c r="M79" s="484"/>
      <c r="N79" s="484"/>
      <c r="O79" s="484"/>
      <c r="P79" s="484"/>
      <c r="Q79" s="484"/>
      <c r="R79" s="485"/>
      <c r="S79" s="7"/>
    </row>
    <row r="80" spans="1:19" x14ac:dyDescent="0.25">
      <c r="A80" s="6"/>
      <c r="B80" s="6"/>
      <c r="C80" s="6"/>
      <c r="D80" s="6"/>
      <c r="E80" s="6"/>
      <c r="F80" s="6"/>
      <c r="G80" s="6"/>
      <c r="H80" s="6"/>
      <c r="I80" s="6"/>
      <c r="J80" s="6"/>
      <c r="K80" s="6"/>
      <c r="L80" s="6"/>
      <c r="M80" s="6"/>
      <c r="N80" s="7"/>
      <c r="O80" s="7"/>
      <c r="P80" s="7"/>
      <c r="Q80" s="7"/>
      <c r="R80" s="7"/>
      <c r="S80" s="7"/>
    </row>
    <row r="81" spans="1:19" x14ac:dyDescent="0.25">
      <c r="A81" s="6"/>
      <c r="B81" s="6"/>
      <c r="C81" s="6"/>
      <c r="D81" s="6"/>
      <c r="E81" s="6"/>
      <c r="F81" s="6"/>
      <c r="G81" s="6"/>
      <c r="H81" s="6"/>
      <c r="I81" s="6"/>
      <c r="J81" s="6"/>
      <c r="K81" s="6"/>
      <c r="L81" s="6"/>
      <c r="M81" s="6"/>
      <c r="N81" s="7"/>
      <c r="O81" s="7"/>
      <c r="P81" s="7"/>
      <c r="Q81" s="7"/>
      <c r="R81" s="7"/>
      <c r="S81" s="7"/>
    </row>
    <row r="82" spans="1:19" x14ac:dyDescent="0.25">
      <c r="A82" s="6"/>
      <c r="B82" s="6"/>
      <c r="C82" s="6"/>
      <c r="D82" s="6"/>
      <c r="E82" s="6"/>
      <c r="F82" s="6"/>
      <c r="G82" s="6"/>
      <c r="H82" s="6"/>
      <c r="I82" s="6"/>
      <c r="J82" s="6"/>
      <c r="K82" s="6"/>
      <c r="L82" s="6"/>
      <c r="M82" s="6"/>
      <c r="N82" s="7"/>
      <c r="O82" s="7"/>
      <c r="P82" s="7"/>
      <c r="Q82" s="7"/>
      <c r="R82" s="7"/>
      <c r="S82" s="7"/>
    </row>
    <row r="83" spans="1:19" x14ac:dyDescent="0.25">
      <c r="A83" s="6"/>
      <c r="B83" s="6"/>
      <c r="C83" s="6"/>
      <c r="D83" s="6"/>
      <c r="E83" s="6"/>
      <c r="F83" s="6"/>
      <c r="G83" s="6"/>
      <c r="H83" s="6"/>
      <c r="I83" s="6"/>
      <c r="J83" s="6"/>
      <c r="K83" s="6"/>
      <c r="L83" s="6"/>
      <c r="M83" s="6"/>
      <c r="N83" s="7"/>
      <c r="O83" s="7"/>
      <c r="P83" s="7"/>
      <c r="Q83" s="7"/>
      <c r="R83" s="7"/>
      <c r="S83" s="7"/>
    </row>
    <row r="84" spans="1:19" x14ac:dyDescent="0.25">
      <c r="A84" s="6"/>
      <c r="B84" s="6"/>
      <c r="C84" s="6"/>
      <c r="D84" s="6"/>
      <c r="E84" s="6"/>
      <c r="F84" s="6"/>
      <c r="G84" s="6"/>
      <c r="H84" s="6"/>
      <c r="I84" s="6"/>
      <c r="J84" s="6"/>
      <c r="K84" s="6"/>
      <c r="L84" s="6"/>
      <c r="M84" s="6"/>
      <c r="N84" s="7"/>
      <c r="O84" s="7"/>
      <c r="P84" s="7"/>
      <c r="Q84" s="7"/>
      <c r="R84" s="7"/>
      <c r="S84" s="7"/>
    </row>
    <row r="85" spans="1:19" x14ac:dyDescent="0.25">
      <c r="A85" s="6"/>
      <c r="B85" s="6"/>
      <c r="C85" s="6"/>
      <c r="D85" s="6"/>
      <c r="E85" s="6"/>
      <c r="F85" s="6"/>
      <c r="G85" s="6"/>
      <c r="H85" s="6"/>
      <c r="I85" s="6"/>
      <c r="J85" s="6"/>
      <c r="K85" s="6"/>
      <c r="L85" s="6"/>
      <c r="M85" s="6"/>
      <c r="N85" s="7"/>
      <c r="O85" s="7"/>
      <c r="P85" s="7"/>
      <c r="Q85" s="7"/>
      <c r="R85" s="7"/>
      <c r="S85" s="7"/>
    </row>
    <row r="86" spans="1:19" x14ac:dyDescent="0.25">
      <c r="A86" s="6"/>
      <c r="B86" s="6"/>
      <c r="C86" s="6"/>
      <c r="D86" s="6"/>
      <c r="E86" s="6"/>
      <c r="F86" s="6"/>
      <c r="G86" s="6"/>
      <c r="H86" s="6"/>
      <c r="I86" s="6"/>
      <c r="J86" s="6"/>
      <c r="K86" s="6"/>
      <c r="L86" s="6"/>
      <c r="M86" s="6"/>
      <c r="N86" s="7"/>
      <c r="O86" s="7"/>
      <c r="P86" s="7"/>
      <c r="Q86" s="7"/>
      <c r="R86" s="7"/>
      <c r="S86" s="7"/>
    </row>
    <row r="87" spans="1:19" x14ac:dyDescent="0.25">
      <c r="A87" s="6"/>
      <c r="B87" s="6"/>
      <c r="C87" s="6"/>
      <c r="D87" s="6"/>
      <c r="E87" s="6"/>
      <c r="F87" s="6"/>
      <c r="G87" s="6"/>
      <c r="H87" s="6"/>
      <c r="I87" s="6"/>
      <c r="J87" s="6"/>
      <c r="K87" s="6"/>
      <c r="L87" s="6"/>
      <c r="M87" s="6"/>
      <c r="N87" s="7"/>
      <c r="O87" s="7"/>
      <c r="P87" s="7"/>
      <c r="Q87" s="7"/>
      <c r="R87" s="7"/>
      <c r="S87" s="7"/>
    </row>
    <row r="88" spans="1:19" x14ac:dyDescent="0.25">
      <c r="A88" s="6"/>
      <c r="B88" s="6"/>
      <c r="C88" s="6"/>
      <c r="D88" s="6"/>
      <c r="E88" s="6"/>
      <c r="F88" s="6"/>
      <c r="G88" s="6"/>
      <c r="H88" s="6"/>
      <c r="I88" s="6"/>
      <c r="J88" s="6"/>
      <c r="K88" s="6"/>
      <c r="L88" s="6"/>
      <c r="M88" s="6"/>
      <c r="N88" s="7"/>
      <c r="O88" s="7"/>
      <c r="P88" s="7"/>
      <c r="Q88" s="7"/>
      <c r="R88" s="7"/>
      <c r="S88" s="7"/>
    </row>
    <row r="89" spans="1:19" x14ac:dyDescent="0.25">
      <c r="A89" s="6"/>
      <c r="B89" s="6"/>
      <c r="C89" s="6"/>
      <c r="D89" s="6"/>
      <c r="E89" s="6"/>
      <c r="F89" s="6"/>
      <c r="G89" s="6"/>
      <c r="H89" s="6"/>
      <c r="I89" s="6"/>
      <c r="J89" s="6"/>
      <c r="K89" s="6"/>
      <c r="L89" s="6"/>
      <c r="M89" s="6"/>
      <c r="N89" s="7"/>
      <c r="O89" s="7"/>
      <c r="P89" s="7"/>
      <c r="Q89" s="7"/>
      <c r="R89" s="7"/>
      <c r="S89" s="7"/>
    </row>
    <row r="90" spans="1:19" x14ac:dyDescent="0.25">
      <c r="A90" s="6"/>
      <c r="B90" s="6"/>
      <c r="C90" s="6"/>
      <c r="D90" s="6"/>
      <c r="E90" s="6"/>
      <c r="F90" s="6"/>
      <c r="G90" s="6"/>
      <c r="H90" s="6"/>
      <c r="I90" s="6"/>
      <c r="J90" s="6"/>
      <c r="K90" s="6"/>
      <c r="L90" s="6"/>
      <c r="M90" s="6"/>
      <c r="N90" s="7"/>
      <c r="O90" s="7"/>
      <c r="P90" s="7"/>
      <c r="Q90" s="7"/>
      <c r="R90" s="7"/>
      <c r="S90" s="7"/>
    </row>
    <row r="91" spans="1:19" x14ac:dyDescent="0.25">
      <c r="A91" s="6"/>
      <c r="B91" s="6"/>
      <c r="C91" s="6"/>
      <c r="D91" s="6"/>
      <c r="E91" s="6"/>
      <c r="F91" s="6"/>
      <c r="G91" s="6"/>
      <c r="H91" s="6"/>
      <c r="I91" s="6"/>
      <c r="J91" s="6"/>
      <c r="K91" s="6"/>
      <c r="L91" s="6"/>
      <c r="M91" s="6"/>
      <c r="N91" s="7"/>
      <c r="O91" s="7"/>
      <c r="P91" s="7"/>
      <c r="Q91" s="7"/>
      <c r="R91" s="7"/>
      <c r="S91" s="7"/>
    </row>
    <row r="92" spans="1:19" x14ac:dyDescent="0.25">
      <c r="A92" s="6"/>
      <c r="B92" s="6"/>
      <c r="C92" s="6"/>
      <c r="D92" s="6"/>
      <c r="E92" s="6"/>
      <c r="F92" s="6"/>
      <c r="G92" s="6"/>
      <c r="H92" s="6"/>
      <c r="I92" s="6"/>
      <c r="J92" s="6"/>
      <c r="K92" s="6"/>
      <c r="L92" s="6"/>
      <c r="M92" s="6"/>
      <c r="N92" s="7"/>
      <c r="O92" s="7"/>
      <c r="P92" s="7"/>
      <c r="Q92" s="7"/>
      <c r="R92" s="7"/>
      <c r="S92" s="7"/>
    </row>
    <row r="93" spans="1:19" x14ac:dyDescent="0.25">
      <c r="A93" s="6"/>
      <c r="B93" s="6"/>
      <c r="C93" s="6"/>
      <c r="D93" s="6"/>
      <c r="E93" s="6"/>
      <c r="F93" s="6"/>
      <c r="G93" s="6"/>
      <c r="H93" s="6"/>
      <c r="I93" s="6"/>
      <c r="J93" s="6"/>
      <c r="K93" s="6"/>
      <c r="L93" s="6"/>
      <c r="M93" s="6"/>
      <c r="N93" s="7"/>
      <c r="O93" s="7"/>
      <c r="P93" s="7"/>
      <c r="Q93" s="7"/>
      <c r="R93" s="7"/>
      <c r="S93" s="7"/>
    </row>
    <row r="94" spans="1:19" x14ac:dyDescent="0.25">
      <c r="A94" s="6"/>
      <c r="B94" s="6"/>
      <c r="C94" s="6"/>
      <c r="D94" s="6"/>
      <c r="E94" s="6"/>
      <c r="F94" s="6"/>
      <c r="G94" s="6"/>
      <c r="H94" s="6"/>
      <c r="I94" s="6"/>
      <c r="J94" s="6"/>
      <c r="K94" s="6"/>
      <c r="L94" s="6"/>
      <c r="M94" s="6"/>
      <c r="N94" s="7"/>
      <c r="O94" s="7"/>
      <c r="P94" s="7"/>
      <c r="Q94" s="7"/>
      <c r="R94" s="7"/>
      <c r="S94" s="7"/>
    </row>
    <row r="95" spans="1:19" x14ac:dyDescent="0.25">
      <c r="A95" s="6"/>
      <c r="B95" s="6"/>
      <c r="C95" s="6"/>
      <c r="D95" s="6"/>
      <c r="E95" s="6"/>
      <c r="F95" s="6"/>
      <c r="G95" s="6"/>
      <c r="H95" s="6"/>
      <c r="I95" s="6"/>
      <c r="J95" s="6"/>
      <c r="K95" s="6"/>
      <c r="L95" s="6"/>
      <c r="M95" s="6"/>
      <c r="N95" s="7"/>
      <c r="O95" s="7"/>
      <c r="P95" s="7"/>
      <c r="Q95" s="7"/>
      <c r="R95" s="7"/>
      <c r="S95" s="7"/>
    </row>
    <row r="96" spans="1:19" x14ac:dyDescent="0.25">
      <c r="A96" s="6"/>
      <c r="B96" s="6"/>
      <c r="C96" s="6"/>
      <c r="D96" s="6"/>
      <c r="E96" s="6"/>
      <c r="F96" s="6"/>
      <c r="G96" s="6"/>
      <c r="H96" s="6"/>
      <c r="I96" s="6"/>
      <c r="J96" s="6"/>
      <c r="K96" s="6"/>
      <c r="L96" s="6"/>
      <c r="M96" s="6"/>
      <c r="N96" s="7"/>
      <c r="O96" s="7"/>
      <c r="P96" s="7"/>
      <c r="Q96" s="7"/>
      <c r="R96" s="7"/>
      <c r="S96" s="7"/>
    </row>
    <row r="97" spans="1:19" x14ac:dyDescent="0.25">
      <c r="A97" s="6"/>
      <c r="B97" s="6"/>
      <c r="C97" s="6"/>
      <c r="D97" s="6"/>
      <c r="E97" s="6"/>
      <c r="F97" s="6"/>
      <c r="G97" s="6"/>
      <c r="H97" s="6"/>
      <c r="I97" s="6"/>
      <c r="J97" s="6"/>
      <c r="K97" s="6"/>
      <c r="L97" s="6"/>
      <c r="M97" s="6"/>
      <c r="N97" s="7"/>
      <c r="O97" s="7"/>
      <c r="P97" s="7"/>
      <c r="Q97" s="7"/>
      <c r="R97" s="7"/>
      <c r="S97" s="7"/>
    </row>
    <row r="98" spans="1:19" x14ac:dyDescent="0.25">
      <c r="A98" s="6"/>
      <c r="B98" s="6"/>
      <c r="C98" s="6"/>
      <c r="D98" s="6"/>
      <c r="E98" s="6"/>
      <c r="F98" s="6"/>
      <c r="G98" s="6"/>
      <c r="H98" s="6"/>
      <c r="I98" s="6"/>
      <c r="J98" s="6"/>
      <c r="K98" s="6"/>
      <c r="L98" s="6"/>
      <c r="M98" s="6"/>
      <c r="N98" s="7"/>
      <c r="O98" s="7"/>
      <c r="P98" s="7"/>
      <c r="Q98" s="7"/>
      <c r="R98" s="7"/>
      <c r="S98" s="7"/>
    </row>
    <row r="99" spans="1:19" x14ac:dyDescent="0.25">
      <c r="A99" s="6"/>
      <c r="B99" s="6"/>
      <c r="C99" s="6"/>
      <c r="D99" s="6"/>
      <c r="E99" s="6"/>
      <c r="F99" s="6"/>
      <c r="G99" s="6"/>
      <c r="H99" s="6"/>
      <c r="I99" s="6"/>
      <c r="J99" s="6"/>
      <c r="K99" s="6"/>
      <c r="L99" s="6"/>
      <c r="M99" s="6"/>
      <c r="N99" s="7"/>
      <c r="O99" s="7"/>
      <c r="P99" s="7"/>
      <c r="Q99" s="7"/>
      <c r="R99" s="7"/>
      <c r="S99" s="7"/>
    </row>
    <row r="100" spans="1:19" x14ac:dyDescent="0.25">
      <c r="A100" s="6"/>
      <c r="B100" s="6"/>
      <c r="C100" s="6"/>
      <c r="D100" s="6"/>
      <c r="E100" s="6"/>
      <c r="F100" s="6"/>
      <c r="G100" s="6"/>
      <c r="H100" s="6"/>
      <c r="I100" s="6"/>
      <c r="J100" s="6"/>
      <c r="K100" s="6"/>
      <c r="L100" s="6"/>
      <c r="M100" s="6"/>
      <c r="N100" s="7"/>
      <c r="O100" s="7"/>
      <c r="P100" s="7"/>
      <c r="Q100" s="7"/>
      <c r="R100" s="7"/>
      <c r="S100" s="7"/>
    </row>
    <row r="101" spans="1:19" x14ac:dyDescent="0.25">
      <c r="A101" s="6"/>
      <c r="B101" s="6"/>
      <c r="C101" s="6"/>
      <c r="D101" s="6"/>
      <c r="E101" s="6"/>
      <c r="F101" s="6"/>
      <c r="G101" s="6"/>
      <c r="H101" s="6"/>
      <c r="I101" s="6"/>
      <c r="J101" s="6"/>
      <c r="K101" s="6"/>
      <c r="L101" s="6"/>
      <c r="M101" s="6"/>
      <c r="N101" s="7"/>
      <c r="O101" s="7"/>
      <c r="P101" s="7"/>
      <c r="Q101" s="7"/>
      <c r="R101" s="7"/>
      <c r="S101" s="7"/>
    </row>
    <row r="102" spans="1:19" x14ac:dyDescent="0.25">
      <c r="A102" s="6"/>
      <c r="B102" s="6"/>
      <c r="C102" s="6"/>
      <c r="D102" s="6"/>
      <c r="E102" s="6"/>
      <c r="F102" s="6"/>
      <c r="G102" s="6"/>
      <c r="H102" s="6"/>
      <c r="I102" s="6"/>
      <c r="J102" s="6"/>
      <c r="K102" s="6"/>
      <c r="L102" s="6"/>
      <c r="M102" s="6"/>
      <c r="N102" s="7"/>
      <c r="O102" s="7"/>
      <c r="P102" s="7"/>
      <c r="Q102" s="7"/>
      <c r="R102" s="7"/>
      <c r="S102" s="7"/>
    </row>
    <row r="103" spans="1:19" x14ac:dyDescent="0.25">
      <c r="A103" s="6"/>
      <c r="B103" s="6"/>
      <c r="C103" s="6"/>
      <c r="D103" s="6"/>
      <c r="E103" s="6"/>
      <c r="F103" s="6"/>
      <c r="G103" s="6"/>
      <c r="H103" s="6"/>
      <c r="I103" s="6"/>
      <c r="J103" s="6"/>
      <c r="K103" s="6"/>
      <c r="L103" s="6"/>
      <c r="M103" s="6"/>
      <c r="N103" s="7"/>
      <c r="O103" s="7"/>
      <c r="P103" s="7"/>
      <c r="Q103" s="7"/>
      <c r="R103" s="7"/>
      <c r="S103" s="7"/>
    </row>
    <row r="104" spans="1:19" x14ac:dyDescent="0.25">
      <c r="A104" s="6"/>
      <c r="B104" s="6"/>
      <c r="C104" s="6"/>
      <c r="D104" s="6"/>
      <c r="E104" s="6"/>
      <c r="F104" s="6"/>
      <c r="G104" s="6"/>
      <c r="H104" s="6"/>
      <c r="I104" s="6"/>
      <c r="J104" s="6"/>
      <c r="K104" s="6"/>
      <c r="L104" s="6"/>
      <c r="M104" s="6"/>
      <c r="N104" s="7"/>
      <c r="O104" s="7"/>
      <c r="P104" s="7"/>
      <c r="Q104" s="7"/>
      <c r="R104" s="7"/>
      <c r="S104" s="7"/>
    </row>
    <row r="105" spans="1:19" x14ac:dyDescent="0.25">
      <c r="A105" s="6"/>
      <c r="B105" s="6"/>
      <c r="C105" s="6"/>
      <c r="D105" s="6"/>
      <c r="E105" s="6"/>
      <c r="F105" s="6"/>
      <c r="G105" s="6"/>
      <c r="H105" s="6"/>
      <c r="I105" s="6"/>
      <c r="J105" s="6"/>
      <c r="K105" s="6"/>
      <c r="L105" s="6"/>
      <c r="M105" s="6"/>
      <c r="N105" s="7"/>
      <c r="O105" s="7"/>
      <c r="P105" s="7"/>
      <c r="Q105" s="7"/>
      <c r="R105" s="7"/>
      <c r="S105" s="7"/>
    </row>
    <row r="106" spans="1:19" x14ac:dyDescent="0.25">
      <c r="A106" s="6"/>
      <c r="B106" s="6"/>
      <c r="C106" s="6"/>
      <c r="D106" s="6"/>
      <c r="E106" s="6"/>
      <c r="F106" s="6"/>
      <c r="G106" s="6"/>
      <c r="H106" s="6"/>
      <c r="I106" s="6"/>
      <c r="J106" s="6"/>
      <c r="K106" s="6"/>
      <c r="L106" s="6"/>
      <c r="M106" s="6"/>
      <c r="N106" s="7"/>
      <c r="O106" s="7"/>
      <c r="P106" s="7"/>
      <c r="Q106" s="7"/>
      <c r="R106" s="7"/>
      <c r="S106" s="7"/>
    </row>
    <row r="107" spans="1:19" x14ac:dyDescent="0.25">
      <c r="A107" s="6"/>
      <c r="B107" s="6"/>
      <c r="C107" s="6"/>
      <c r="D107" s="6"/>
      <c r="E107" s="6"/>
      <c r="F107" s="6"/>
      <c r="G107" s="6"/>
      <c r="H107" s="6"/>
      <c r="I107" s="6"/>
      <c r="J107" s="6"/>
      <c r="K107" s="6"/>
      <c r="L107" s="6"/>
      <c r="M107" s="6"/>
      <c r="N107" s="7"/>
      <c r="O107" s="7"/>
      <c r="P107" s="7"/>
      <c r="Q107" s="7"/>
      <c r="R107" s="7"/>
      <c r="S107" s="7"/>
    </row>
    <row r="108" spans="1:19" ht="16.5" thickBot="1" x14ac:dyDescent="0.3">
      <c r="A108" s="6"/>
      <c r="B108" s="124" t="s">
        <v>101</v>
      </c>
      <c r="C108" s="125"/>
      <c r="D108" s="125"/>
      <c r="E108" s="32"/>
      <c r="F108" s="6"/>
      <c r="G108" s="6"/>
      <c r="H108" s="6"/>
      <c r="I108" s="6"/>
      <c r="J108" s="6"/>
      <c r="K108" s="6"/>
      <c r="L108" s="6"/>
      <c r="M108" s="6"/>
      <c r="N108" s="7"/>
      <c r="O108" s="7"/>
      <c r="P108" s="7"/>
      <c r="Q108" s="7"/>
      <c r="R108" s="7"/>
      <c r="S108" s="7"/>
    </row>
    <row r="109" spans="1:19" x14ac:dyDescent="0.25">
      <c r="A109" s="6"/>
      <c r="B109" s="107" t="s">
        <v>102</v>
      </c>
      <c r="C109" s="108"/>
      <c r="D109" s="108"/>
      <c r="E109" s="108"/>
      <c r="F109" s="108"/>
      <c r="G109" s="108" t="s">
        <v>13</v>
      </c>
      <c r="H109" s="108" t="s">
        <v>279</v>
      </c>
      <c r="I109" s="108"/>
      <c r="J109" s="108"/>
      <c r="K109" s="108"/>
      <c r="L109" s="108"/>
      <c r="M109" s="108"/>
      <c r="N109" s="116"/>
      <c r="O109" s="116"/>
      <c r="P109" s="116"/>
      <c r="Q109" s="116"/>
      <c r="R109" s="117"/>
      <c r="S109" s="7"/>
    </row>
    <row r="110" spans="1:19" x14ac:dyDescent="0.25">
      <c r="A110" s="6"/>
      <c r="B110" s="121"/>
      <c r="C110" s="32"/>
      <c r="D110" s="32"/>
      <c r="E110" s="32"/>
      <c r="F110" s="32"/>
      <c r="G110" s="32"/>
      <c r="H110" s="32"/>
      <c r="I110" s="32"/>
      <c r="J110" s="32"/>
      <c r="K110" s="32"/>
      <c r="L110" s="32"/>
      <c r="M110" s="32"/>
      <c r="N110" s="32"/>
      <c r="O110" s="32"/>
      <c r="P110" s="32"/>
      <c r="Q110" s="32"/>
      <c r="R110" s="123"/>
      <c r="S110" s="7"/>
    </row>
    <row r="111" spans="1:19" x14ac:dyDescent="0.25">
      <c r="A111" s="6"/>
      <c r="B111" s="110" t="s">
        <v>103</v>
      </c>
      <c r="C111" s="6"/>
      <c r="D111" s="6"/>
      <c r="E111" s="6"/>
      <c r="F111" s="6"/>
      <c r="G111" s="193"/>
      <c r="H111" s="6" t="s">
        <v>104</v>
      </c>
      <c r="I111" s="193"/>
      <c r="J111" s="193"/>
      <c r="K111" s="193"/>
      <c r="L111" s="7" t="s">
        <v>105</v>
      </c>
      <c r="M111" s="6"/>
      <c r="N111" s="6"/>
      <c r="O111" s="7"/>
      <c r="P111" s="7"/>
      <c r="Q111" s="7"/>
      <c r="R111" s="111"/>
      <c r="S111" s="7"/>
    </row>
    <row r="112" spans="1:19" x14ac:dyDescent="0.25">
      <c r="A112" s="6"/>
      <c r="B112" s="121"/>
      <c r="C112" s="32"/>
      <c r="D112" s="32"/>
      <c r="E112" s="32"/>
      <c r="F112" s="32"/>
      <c r="G112" s="32"/>
      <c r="H112" s="32"/>
      <c r="I112" s="32"/>
      <c r="J112" s="32"/>
      <c r="K112" s="32"/>
      <c r="L112" s="32"/>
      <c r="M112" s="32"/>
      <c r="N112" s="32"/>
      <c r="O112" s="32"/>
      <c r="P112" s="32"/>
      <c r="Q112" s="32"/>
      <c r="R112" s="123"/>
      <c r="S112" s="7"/>
    </row>
    <row r="113" spans="1:19" x14ac:dyDescent="0.25">
      <c r="A113" s="6"/>
      <c r="B113" s="110" t="s">
        <v>106</v>
      </c>
      <c r="C113" s="6"/>
      <c r="D113" s="6"/>
      <c r="E113" s="6"/>
      <c r="F113" s="6"/>
      <c r="G113" s="193"/>
      <c r="H113" s="6" t="s">
        <v>108</v>
      </c>
      <c r="I113" s="193"/>
      <c r="J113" s="193"/>
      <c r="K113" s="193"/>
      <c r="L113" s="6"/>
      <c r="M113" s="6"/>
      <c r="N113" s="7"/>
      <c r="O113" s="7"/>
      <c r="P113" s="7"/>
      <c r="Q113" s="7"/>
      <c r="R113" s="111"/>
      <c r="S113" s="7"/>
    </row>
    <row r="114" spans="1:19" x14ac:dyDescent="0.25">
      <c r="A114" s="6"/>
      <c r="B114" s="110" t="s">
        <v>107</v>
      </c>
      <c r="C114" s="6"/>
      <c r="D114" s="6"/>
      <c r="E114" s="6"/>
      <c r="F114" s="6"/>
      <c r="G114" s="193"/>
      <c r="H114" s="6" t="s">
        <v>208</v>
      </c>
      <c r="I114" s="193"/>
      <c r="J114" s="193"/>
      <c r="K114" s="193"/>
      <c r="L114" s="6"/>
      <c r="M114" s="6"/>
      <c r="N114" s="7"/>
      <c r="O114" s="7"/>
      <c r="P114" s="7"/>
      <c r="Q114" s="7"/>
      <c r="R114" s="111"/>
      <c r="S114" s="7"/>
    </row>
    <row r="115" spans="1:19" x14ac:dyDescent="0.25">
      <c r="A115" s="6"/>
      <c r="B115" s="110"/>
      <c r="C115" s="6"/>
      <c r="D115" s="6"/>
      <c r="E115" s="6"/>
      <c r="F115" s="6"/>
      <c r="G115" s="193"/>
      <c r="H115" s="6" t="s">
        <v>109</v>
      </c>
      <c r="I115" s="193"/>
      <c r="J115" s="193"/>
      <c r="K115" s="193"/>
      <c r="L115" s="6"/>
      <c r="M115" s="6"/>
      <c r="N115" s="7"/>
      <c r="O115" s="7"/>
      <c r="P115" s="7"/>
      <c r="Q115" s="7"/>
      <c r="R115" s="111"/>
      <c r="S115" s="7"/>
    </row>
    <row r="116" spans="1:19" x14ac:dyDescent="0.25">
      <c r="A116" s="6"/>
      <c r="B116" s="121"/>
      <c r="C116" s="32"/>
      <c r="D116" s="32"/>
      <c r="E116" s="32"/>
      <c r="F116" s="32"/>
      <c r="G116" s="32"/>
      <c r="H116" s="32"/>
      <c r="I116" s="32"/>
      <c r="J116" s="32"/>
      <c r="K116" s="32"/>
      <c r="L116" s="32"/>
      <c r="M116" s="32"/>
      <c r="N116" s="32"/>
      <c r="O116" s="32"/>
      <c r="P116" s="32"/>
      <c r="Q116" s="32"/>
      <c r="R116" s="123"/>
      <c r="S116" s="7"/>
    </row>
    <row r="117" spans="1:19" x14ac:dyDescent="0.25">
      <c r="A117" s="6"/>
      <c r="B117" s="110" t="s">
        <v>110</v>
      </c>
      <c r="C117" s="6"/>
      <c r="D117" s="6"/>
      <c r="E117" s="6"/>
      <c r="F117" s="6"/>
      <c r="G117" s="193"/>
      <c r="H117" s="6" t="s">
        <v>111</v>
      </c>
      <c r="I117" s="193"/>
      <c r="J117" s="193"/>
      <c r="K117" s="193"/>
      <c r="L117" s="6"/>
      <c r="M117" s="6"/>
      <c r="N117" s="7"/>
      <c r="O117" s="7"/>
      <c r="P117" s="7"/>
      <c r="Q117" s="7"/>
      <c r="R117" s="111"/>
      <c r="S117" s="7"/>
    </row>
    <row r="118" spans="1:19" x14ac:dyDescent="0.25">
      <c r="A118" s="6"/>
      <c r="B118" s="110"/>
      <c r="C118" s="6"/>
      <c r="D118" s="6"/>
      <c r="E118" s="6"/>
      <c r="F118" s="6"/>
      <c r="G118" s="193"/>
      <c r="H118" s="6" t="s">
        <v>112</v>
      </c>
      <c r="I118" s="193"/>
      <c r="J118" s="193"/>
      <c r="K118" s="193"/>
      <c r="L118" s="6"/>
      <c r="M118" s="6"/>
      <c r="N118" s="7"/>
      <c r="O118" s="7"/>
      <c r="P118" s="7"/>
      <c r="Q118" s="7"/>
      <c r="R118" s="111"/>
      <c r="S118" s="7"/>
    </row>
    <row r="119" spans="1:19" x14ac:dyDescent="0.25">
      <c r="A119" s="6"/>
      <c r="B119" s="110"/>
      <c r="C119" s="6"/>
      <c r="D119" s="6"/>
      <c r="E119" s="6"/>
      <c r="F119" s="6"/>
      <c r="G119" s="193"/>
      <c r="H119" s="6" t="s">
        <v>113</v>
      </c>
      <c r="I119" s="193"/>
      <c r="J119" s="193"/>
      <c r="K119" s="193"/>
      <c r="L119" s="6"/>
      <c r="M119" s="6"/>
      <c r="N119" s="7"/>
      <c r="O119" s="7"/>
      <c r="P119" s="7"/>
      <c r="Q119" s="7"/>
      <c r="R119" s="111"/>
      <c r="S119" s="7"/>
    </row>
    <row r="120" spans="1:19" x14ac:dyDescent="0.25">
      <c r="A120" s="6"/>
      <c r="B120" s="121"/>
      <c r="C120" s="32"/>
      <c r="D120" s="32"/>
      <c r="E120" s="32"/>
      <c r="F120" s="32"/>
      <c r="G120" s="32"/>
      <c r="H120" s="32"/>
      <c r="I120" s="32"/>
      <c r="J120" s="32"/>
      <c r="K120" s="32"/>
      <c r="L120" s="32"/>
      <c r="M120" s="32"/>
      <c r="N120" s="32"/>
      <c r="O120" s="32"/>
      <c r="P120" s="32"/>
      <c r="Q120" s="32"/>
      <c r="R120" s="123"/>
      <c r="S120" s="7"/>
    </row>
    <row r="121" spans="1:19" x14ac:dyDescent="0.25">
      <c r="A121" s="6"/>
      <c r="B121" s="110" t="s">
        <v>114</v>
      </c>
      <c r="C121" s="6"/>
      <c r="D121" s="6"/>
      <c r="E121" s="6"/>
      <c r="F121" s="6"/>
      <c r="G121" s="193"/>
      <c r="H121" s="6" t="s">
        <v>115</v>
      </c>
      <c r="I121" s="193"/>
      <c r="J121" s="193"/>
      <c r="K121" s="193"/>
      <c r="L121" s="6"/>
      <c r="M121" s="6"/>
      <c r="N121" s="7"/>
      <c r="O121" s="7"/>
      <c r="P121" s="7"/>
      <c r="Q121" s="7"/>
      <c r="R121" s="111"/>
      <c r="S121" s="7"/>
    </row>
    <row r="122" spans="1:19" x14ac:dyDescent="0.25">
      <c r="A122" s="6"/>
      <c r="B122" s="110"/>
      <c r="C122" s="6"/>
      <c r="D122" s="6"/>
      <c r="E122" s="6"/>
      <c r="F122" s="6"/>
      <c r="G122" s="193"/>
      <c r="H122" s="6" t="s">
        <v>116</v>
      </c>
      <c r="I122" s="193"/>
      <c r="J122" s="193"/>
      <c r="K122" s="193"/>
      <c r="L122" s="6"/>
      <c r="M122" s="6"/>
      <c r="N122" s="7"/>
      <c r="O122" s="7"/>
      <c r="P122" s="7"/>
      <c r="Q122" s="7"/>
      <c r="R122" s="111"/>
      <c r="S122" s="7"/>
    </row>
    <row r="123" spans="1:19" ht="15.75" thickBot="1" x14ac:dyDescent="0.3">
      <c r="A123" s="6"/>
      <c r="B123" s="118"/>
      <c r="C123" s="92"/>
      <c r="D123" s="92"/>
      <c r="E123" s="92"/>
      <c r="F123" s="92"/>
      <c r="G123" s="195"/>
      <c r="H123" s="92" t="s">
        <v>117</v>
      </c>
      <c r="I123" s="195"/>
      <c r="J123" s="195"/>
      <c r="K123" s="195"/>
      <c r="L123" s="92"/>
      <c r="M123" s="92"/>
      <c r="N123" s="119"/>
      <c r="O123" s="119"/>
      <c r="P123" s="119"/>
      <c r="Q123" s="119"/>
      <c r="R123" s="120"/>
      <c r="S123" s="7"/>
    </row>
    <row r="124" spans="1:19" ht="15.75" thickBot="1" x14ac:dyDescent="0.3">
      <c r="A124" s="6"/>
      <c r="B124" s="486" t="s">
        <v>84</v>
      </c>
      <c r="C124" s="487"/>
      <c r="D124" s="487"/>
      <c r="E124" s="487"/>
      <c r="F124" s="487"/>
      <c r="G124" s="487"/>
      <c r="H124" s="487"/>
      <c r="I124" s="487"/>
      <c r="J124" s="487"/>
      <c r="K124" s="487"/>
      <c r="L124" s="487"/>
      <c r="M124" s="487"/>
      <c r="N124" s="487"/>
      <c r="O124" s="487"/>
      <c r="P124" s="487"/>
      <c r="Q124" s="487"/>
      <c r="R124" s="488"/>
      <c r="S124" s="7"/>
    </row>
    <row r="125" spans="1:19" ht="15" customHeight="1" x14ac:dyDescent="0.25">
      <c r="A125" s="6"/>
      <c r="B125" s="477" t="s">
        <v>118</v>
      </c>
      <c r="C125" s="478"/>
      <c r="D125" s="478"/>
      <c r="E125" s="478"/>
      <c r="F125" s="478"/>
      <c r="G125" s="478"/>
      <c r="H125" s="478"/>
      <c r="I125" s="478"/>
      <c r="J125" s="478"/>
      <c r="K125" s="478"/>
      <c r="L125" s="478"/>
      <c r="M125" s="478"/>
      <c r="N125" s="478"/>
      <c r="O125" s="478"/>
      <c r="P125" s="478"/>
      <c r="Q125" s="478"/>
      <c r="R125" s="479"/>
      <c r="S125" s="7"/>
    </row>
    <row r="126" spans="1:19" x14ac:dyDescent="0.25">
      <c r="A126" s="6"/>
      <c r="B126" s="480"/>
      <c r="C126" s="481"/>
      <c r="D126" s="481"/>
      <c r="E126" s="481"/>
      <c r="F126" s="481"/>
      <c r="G126" s="481"/>
      <c r="H126" s="481"/>
      <c r="I126" s="481"/>
      <c r="J126" s="481"/>
      <c r="K126" s="481"/>
      <c r="L126" s="481"/>
      <c r="M126" s="481"/>
      <c r="N126" s="481"/>
      <c r="O126" s="481"/>
      <c r="P126" s="481"/>
      <c r="Q126" s="481"/>
      <c r="R126" s="482"/>
      <c r="S126" s="7"/>
    </row>
    <row r="127" spans="1:19" x14ac:dyDescent="0.25">
      <c r="A127" s="6"/>
      <c r="B127" s="480"/>
      <c r="C127" s="481"/>
      <c r="D127" s="481"/>
      <c r="E127" s="481"/>
      <c r="F127" s="481"/>
      <c r="G127" s="481"/>
      <c r="H127" s="481"/>
      <c r="I127" s="481"/>
      <c r="J127" s="481"/>
      <c r="K127" s="481"/>
      <c r="L127" s="481"/>
      <c r="M127" s="481"/>
      <c r="N127" s="481"/>
      <c r="O127" s="481"/>
      <c r="P127" s="481"/>
      <c r="Q127" s="481"/>
      <c r="R127" s="482"/>
      <c r="S127" s="7"/>
    </row>
    <row r="128" spans="1:19" x14ac:dyDescent="0.25">
      <c r="A128" s="6"/>
      <c r="B128" s="480"/>
      <c r="C128" s="481"/>
      <c r="D128" s="481"/>
      <c r="E128" s="481"/>
      <c r="F128" s="481"/>
      <c r="G128" s="481"/>
      <c r="H128" s="481"/>
      <c r="I128" s="481"/>
      <c r="J128" s="481"/>
      <c r="K128" s="481"/>
      <c r="L128" s="481"/>
      <c r="M128" s="481"/>
      <c r="N128" s="481"/>
      <c r="O128" s="481"/>
      <c r="P128" s="481"/>
      <c r="Q128" s="481"/>
      <c r="R128" s="482"/>
      <c r="S128" s="7"/>
    </row>
    <row r="129" spans="1:24" x14ac:dyDescent="0.25">
      <c r="A129" s="6"/>
      <c r="B129" s="480"/>
      <c r="C129" s="481"/>
      <c r="D129" s="481"/>
      <c r="E129" s="481"/>
      <c r="F129" s="481"/>
      <c r="G129" s="481"/>
      <c r="H129" s="481"/>
      <c r="I129" s="481"/>
      <c r="J129" s="481"/>
      <c r="K129" s="481"/>
      <c r="L129" s="481"/>
      <c r="M129" s="481"/>
      <c r="N129" s="481"/>
      <c r="O129" s="481"/>
      <c r="P129" s="481"/>
      <c r="Q129" s="481"/>
      <c r="R129" s="482"/>
      <c r="S129" s="7"/>
    </row>
    <row r="130" spans="1:24" x14ac:dyDescent="0.25">
      <c r="A130" s="6"/>
      <c r="B130" s="480"/>
      <c r="C130" s="481"/>
      <c r="D130" s="481"/>
      <c r="E130" s="481"/>
      <c r="F130" s="481"/>
      <c r="G130" s="481"/>
      <c r="H130" s="481"/>
      <c r="I130" s="481"/>
      <c r="J130" s="481"/>
      <c r="K130" s="481"/>
      <c r="L130" s="481"/>
      <c r="M130" s="481"/>
      <c r="N130" s="481"/>
      <c r="O130" s="481"/>
      <c r="P130" s="481"/>
      <c r="Q130" s="481"/>
      <c r="R130" s="482"/>
      <c r="S130" s="7"/>
    </row>
    <row r="131" spans="1:24" x14ac:dyDescent="0.25">
      <c r="A131" s="6"/>
      <c r="B131" s="480"/>
      <c r="C131" s="481"/>
      <c r="D131" s="481"/>
      <c r="E131" s="481"/>
      <c r="F131" s="481"/>
      <c r="G131" s="481"/>
      <c r="H131" s="481"/>
      <c r="I131" s="481"/>
      <c r="J131" s="481"/>
      <c r="K131" s="481"/>
      <c r="L131" s="481"/>
      <c r="M131" s="481"/>
      <c r="N131" s="481"/>
      <c r="O131" s="481"/>
      <c r="P131" s="481"/>
      <c r="Q131" s="481"/>
      <c r="R131" s="482"/>
      <c r="S131" s="7"/>
    </row>
    <row r="132" spans="1:24" x14ac:dyDescent="0.25">
      <c r="A132" s="6"/>
      <c r="B132" s="480"/>
      <c r="C132" s="481"/>
      <c r="D132" s="481"/>
      <c r="E132" s="481"/>
      <c r="F132" s="481"/>
      <c r="G132" s="481"/>
      <c r="H132" s="481"/>
      <c r="I132" s="481"/>
      <c r="J132" s="481"/>
      <c r="K132" s="481"/>
      <c r="L132" s="481"/>
      <c r="M132" s="481"/>
      <c r="N132" s="481"/>
      <c r="O132" s="481"/>
      <c r="P132" s="481"/>
      <c r="Q132" s="481"/>
      <c r="R132" s="482"/>
      <c r="S132" s="7"/>
    </row>
    <row r="133" spans="1:24" x14ac:dyDescent="0.25">
      <c r="A133" s="6"/>
      <c r="B133" s="480"/>
      <c r="C133" s="481"/>
      <c r="D133" s="481"/>
      <c r="E133" s="481"/>
      <c r="F133" s="481"/>
      <c r="G133" s="481"/>
      <c r="H133" s="481"/>
      <c r="I133" s="481"/>
      <c r="J133" s="481"/>
      <c r="K133" s="481"/>
      <c r="L133" s="481"/>
      <c r="M133" s="481"/>
      <c r="N133" s="481"/>
      <c r="O133" s="481"/>
      <c r="P133" s="481"/>
      <c r="Q133" s="481"/>
      <c r="R133" s="482"/>
      <c r="S133" s="7"/>
    </row>
    <row r="134" spans="1:24" ht="15.75" thickBot="1" x14ac:dyDescent="0.3">
      <c r="A134" s="6"/>
      <c r="B134" s="483"/>
      <c r="C134" s="484"/>
      <c r="D134" s="484"/>
      <c r="E134" s="484"/>
      <c r="F134" s="484"/>
      <c r="G134" s="484"/>
      <c r="H134" s="484"/>
      <c r="I134" s="484"/>
      <c r="J134" s="484"/>
      <c r="K134" s="484"/>
      <c r="L134" s="484"/>
      <c r="M134" s="484"/>
      <c r="N134" s="484"/>
      <c r="O134" s="484"/>
      <c r="P134" s="484"/>
      <c r="Q134" s="484"/>
      <c r="R134" s="485"/>
      <c r="S134" s="7"/>
    </row>
    <row r="135" spans="1:24" x14ac:dyDescent="0.25">
      <c r="A135" s="6"/>
      <c r="B135" s="6"/>
      <c r="C135" s="6"/>
      <c r="D135" s="6"/>
      <c r="E135" s="6"/>
      <c r="F135" s="6"/>
      <c r="G135" s="6"/>
      <c r="H135" s="6"/>
      <c r="I135" s="6"/>
      <c r="J135" s="6"/>
      <c r="K135" s="6"/>
      <c r="L135" s="6"/>
      <c r="M135" s="6"/>
      <c r="N135" s="7"/>
      <c r="O135" s="7"/>
      <c r="P135" s="7"/>
      <c r="Q135" s="7"/>
      <c r="R135" s="7"/>
      <c r="S135" s="7"/>
      <c r="X135" s="6"/>
    </row>
    <row r="136" spans="1:24" ht="16.5" thickBot="1" x14ac:dyDescent="0.3">
      <c r="A136" s="6"/>
      <c r="B136" s="124" t="s">
        <v>119</v>
      </c>
      <c r="C136" s="125"/>
      <c r="D136" s="125"/>
      <c r="E136" s="126"/>
      <c r="F136" s="6"/>
      <c r="G136" s="6"/>
      <c r="H136" s="6"/>
      <c r="I136" s="6"/>
      <c r="J136" s="6"/>
      <c r="K136" s="6"/>
      <c r="L136" s="6"/>
      <c r="M136" s="6"/>
      <c r="N136" s="7"/>
      <c r="O136" s="7"/>
      <c r="P136" s="7"/>
      <c r="Q136" s="7"/>
      <c r="R136" s="7"/>
      <c r="S136" s="7"/>
      <c r="X136" s="6"/>
    </row>
    <row r="137" spans="1:24" x14ac:dyDescent="0.25">
      <c r="A137" s="6"/>
      <c r="B137" s="107" t="s">
        <v>347</v>
      </c>
      <c r="C137" s="108"/>
      <c r="D137" s="108"/>
      <c r="E137" s="194"/>
      <c r="F137" s="194"/>
      <c r="G137" s="108" t="s">
        <v>120</v>
      </c>
      <c r="H137" s="108"/>
      <c r="I137" s="194"/>
      <c r="J137" s="194"/>
      <c r="K137" s="194"/>
      <c r="L137" s="108"/>
      <c r="M137" s="108"/>
      <c r="N137" s="116"/>
      <c r="O137" s="116"/>
      <c r="P137" s="116"/>
      <c r="Q137" s="116"/>
      <c r="R137" s="117"/>
      <c r="S137" s="7"/>
    </row>
    <row r="138" spans="1:24" x14ac:dyDescent="0.25">
      <c r="A138" s="6"/>
      <c r="B138" s="110"/>
      <c r="C138" s="6"/>
      <c r="D138" s="6"/>
      <c r="E138" s="6"/>
      <c r="F138" s="193"/>
      <c r="G138" s="6" t="s">
        <v>121</v>
      </c>
      <c r="H138" s="6"/>
      <c r="I138" s="193"/>
      <c r="J138" s="193"/>
      <c r="K138" s="193"/>
      <c r="L138" s="6"/>
      <c r="M138" s="6"/>
      <c r="N138" s="7"/>
      <c r="O138" s="7"/>
      <c r="P138" s="7"/>
      <c r="Q138" s="7"/>
      <c r="R138" s="111"/>
      <c r="S138" s="7"/>
    </row>
    <row r="139" spans="1:24" x14ac:dyDescent="0.25">
      <c r="A139" s="6"/>
      <c r="B139" s="110"/>
      <c r="C139" s="6"/>
      <c r="D139" s="6"/>
      <c r="E139" s="6"/>
      <c r="F139" s="193"/>
      <c r="G139" s="6" t="s">
        <v>122</v>
      </c>
      <c r="H139" s="193"/>
      <c r="I139" s="193"/>
      <c r="J139" s="193"/>
      <c r="K139" s="193"/>
      <c r="L139" s="6"/>
      <c r="M139" s="6"/>
      <c r="N139" s="7"/>
      <c r="O139" s="7"/>
      <c r="P139" s="7"/>
      <c r="Q139" s="7"/>
      <c r="R139" s="111"/>
      <c r="S139" s="7"/>
    </row>
    <row r="140" spans="1:24" x14ac:dyDescent="0.25">
      <c r="A140" s="6"/>
      <c r="B140" s="121"/>
      <c r="C140" s="32"/>
      <c r="D140" s="32"/>
      <c r="E140" s="32"/>
      <c r="F140" s="32"/>
      <c r="G140" s="32"/>
      <c r="H140" s="32"/>
      <c r="I140" s="32"/>
      <c r="J140" s="32"/>
      <c r="K140" s="32"/>
      <c r="L140" s="32"/>
      <c r="M140" s="32"/>
      <c r="N140" s="32"/>
      <c r="O140" s="32"/>
      <c r="P140" s="32"/>
      <c r="Q140" s="32"/>
      <c r="R140" s="123"/>
      <c r="S140" s="7"/>
    </row>
    <row r="141" spans="1:24" x14ac:dyDescent="0.25">
      <c r="A141" s="6"/>
      <c r="B141" s="110" t="s">
        <v>123</v>
      </c>
      <c r="C141" s="6"/>
      <c r="D141" s="6"/>
      <c r="E141" s="6"/>
      <c r="F141" s="193"/>
      <c r="G141" s="6" t="s">
        <v>382</v>
      </c>
      <c r="H141" s="193"/>
      <c r="I141" s="193"/>
      <c r="J141" s="193"/>
      <c r="K141" s="193"/>
      <c r="L141" s="6"/>
      <c r="M141" s="6"/>
      <c r="N141" s="7"/>
      <c r="O141" s="7"/>
      <c r="P141" s="7"/>
      <c r="Q141" s="7"/>
      <c r="R141" s="111"/>
      <c r="S141" s="7"/>
    </row>
    <row r="142" spans="1:24" x14ac:dyDescent="0.25">
      <c r="A142" s="6"/>
      <c r="B142" s="110"/>
      <c r="C142" s="6"/>
      <c r="D142" s="6"/>
      <c r="E142" s="6"/>
      <c r="F142" s="193"/>
      <c r="G142" s="6" t="s">
        <v>383</v>
      </c>
      <c r="H142" s="193"/>
      <c r="I142" s="193"/>
      <c r="J142" s="193"/>
      <c r="K142" s="193"/>
      <c r="L142" s="6"/>
      <c r="M142" s="6"/>
      <c r="N142" s="7"/>
      <c r="O142" s="7"/>
      <c r="P142" s="7"/>
      <c r="Q142" s="7"/>
      <c r="R142" s="111"/>
      <c r="S142" s="7"/>
    </row>
    <row r="143" spans="1:24" ht="15.75" thickBot="1" x14ac:dyDescent="0.3">
      <c r="A143" s="6"/>
      <c r="B143" s="118"/>
      <c r="C143" s="92"/>
      <c r="D143" s="92"/>
      <c r="E143" s="92"/>
      <c r="F143" s="195"/>
      <c r="G143" s="92" t="s">
        <v>384</v>
      </c>
      <c r="H143" s="195"/>
      <c r="I143" s="195"/>
      <c r="J143" s="195"/>
      <c r="K143" s="195"/>
      <c r="L143" s="92"/>
      <c r="M143" s="92"/>
      <c r="N143" s="119"/>
      <c r="O143" s="119"/>
      <c r="P143" s="119"/>
      <c r="Q143" s="119"/>
      <c r="R143" s="120"/>
      <c r="S143" s="7"/>
    </row>
    <row r="144" spans="1:24" ht="15.75" thickBot="1" x14ac:dyDescent="0.3">
      <c r="A144" s="6"/>
      <c r="B144" s="486" t="s">
        <v>84</v>
      </c>
      <c r="C144" s="487"/>
      <c r="D144" s="487"/>
      <c r="E144" s="487"/>
      <c r="F144" s="487"/>
      <c r="G144" s="487"/>
      <c r="H144" s="487"/>
      <c r="I144" s="487"/>
      <c r="J144" s="487"/>
      <c r="K144" s="487"/>
      <c r="L144" s="487"/>
      <c r="M144" s="487"/>
      <c r="N144" s="487"/>
      <c r="O144" s="487"/>
      <c r="P144" s="487"/>
      <c r="Q144" s="487"/>
      <c r="R144" s="488"/>
      <c r="S144" s="7"/>
    </row>
    <row r="145" spans="1:19" ht="15" customHeight="1" x14ac:dyDescent="0.25">
      <c r="A145" s="6"/>
      <c r="B145" s="477" t="s">
        <v>124</v>
      </c>
      <c r="C145" s="478"/>
      <c r="D145" s="478"/>
      <c r="E145" s="478"/>
      <c r="F145" s="478"/>
      <c r="G145" s="478"/>
      <c r="H145" s="478"/>
      <c r="I145" s="478"/>
      <c r="J145" s="478"/>
      <c r="K145" s="478"/>
      <c r="L145" s="478"/>
      <c r="M145" s="478"/>
      <c r="N145" s="478"/>
      <c r="O145" s="478"/>
      <c r="P145" s="478"/>
      <c r="Q145" s="478"/>
      <c r="R145" s="479"/>
      <c r="S145" s="7"/>
    </row>
    <row r="146" spans="1:19" x14ac:dyDescent="0.25">
      <c r="A146" s="6"/>
      <c r="B146" s="480"/>
      <c r="C146" s="481"/>
      <c r="D146" s="481"/>
      <c r="E146" s="481"/>
      <c r="F146" s="481"/>
      <c r="G146" s="481"/>
      <c r="H146" s="481"/>
      <c r="I146" s="481"/>
      <c r="J146" s="481"/>
      <c r="K146" s="481"/>
      <c r="L146" s="481"/>
      <c r="M146" s="481"/>
      <c r="N146" s="481"/>
      <c r="O146" s="481"/>
      <c r="P146" s="481"/>
      <c r="Q146" s="481"/>
      <c r="R146" s="482"/>
      <c r="S146" s="7"/>
    </row>
    <row r="147" spans="1:19" x14ac:dyDescent="0.25">
      <c r="A147" s="6"/>
      <c r="B147" s="480"/>
      <c r="C147" s="481"/>
      <c r="D147" s="481"/>
      <c r="E147" s="481"/>
      <c r="F147" s="481"/>
      <c r="G147" s="481"/>
      <c r="H147" s="481"/>
      <c r="I147" s="481"/>
      <c r="J147" s="481"/>
      <c r="K147" s="481"/>
      <c r="L147" s="481"/>
      <c r="M147" s="481"/>
      <c r="N147" s="481"/>
      <c r="O147" s="481"/>
      <c r="P147" s="481"/>
      <c r="Q147" s="481"/>
      <c r="R147" s="482"/>
      <c r="S147" s="7"/>
    </row>
    <row r="148" spans="1:19" x14ac:dyDescent="0.25">
      <c r="A148" s="6"/>
      <c r="B148" s="480"/>
      <c r="C148" s="481"/>
      <c r="D148" s="481"/>
      <c r="E148" s="481"/>
      <c r="F148" s="481"/>
      <c r="G148" s="481"/>
      <c r="H148" s="481"/>
      <c r="I148" s="481"/>
      <c r="J148" s="481"/>
      <c r="K148" s="481"/>
      <c r="L148" s="481"/>
      <c r="M148" s="481"/>
      <c r="N148" s="481"/>
      <c r="O148" s="481"/>
      <c r="P148" s="481"/>
      <c r="Q148" s="481"/>
      <c r="R148" s="482"/>
      <c r="S148" s="7"/>
    </row>
    <row r="149" spans="1:19" x14ac:dyDescent="0.25">
      <c r="A149" s="6"/>
      <c r="B149" s="480"/>
      <c r="C149" s="481"/>
      <c r="D149" s="481"/>
      <c r="E149" s="481"/>
      <c r="F149" s="481"/>
      <c r="G149" s="481"/>
      <c r="H149" s="481"/>
      <c r="I149" s="481"/>
      <c r="J149" s="481"/>
      <c r="K149" s="481"/>
      <c r="L149" s="481"/>
      <c r="M149" s="481"/>
      <c r="N149" s="481"/>
      <c r="O149" s="481"/>
      <c r="P149" s="481"/>
      <c r="Q149" s="481"/>
      <c r="R149" s="482"/>
      <c r="S149" s="7"/>
    </row>
    <row r="150" spans="1:19" x14ac:dyDescent="0.25">
      <c r="A150" s="6"/>
      <c r="B150" s="480"/>
      <c r="C150" s="481"/>
      <c r="D150" s="481"/>
      <c r="E150" s="481"/>
      <c r="F150" s="481"/>
      <c r="G150" s="481"/>
      <c r="H150" s="481"/>
      <c r="I150" s="481"/>
      <c r="J150" s="481"/>
      <c r="K150" s="481"/>
      <c r="L150" s="481"/>
      <c r="M150" s="481"/>
      <c r="N150" s="481"/>
      <c r="O150" s="481"/>
      <c r="P150" s="481"/>
      <c r="Q150" s="481"/>
      <c r="R150" s="482"/>
      <c r="S150" s="7"/>
    </row>
    <row r="151" spans="1:19" x14ac:dyDescent="0.25">
      <c r="A151" s="6"/>
      <c r="B151" s="480"/>
      <c r="C151" s="481"/>
      <c r="D151" s="481"/>
      <c r="E151" s="481"/>
      <c r="F151" s="481"/>
      <c r="G151" s="481"/>
      <c r="H151" s="481"/>
      <c r="I151" s="481"/>
      <c r="J151" s="481"/>
      <c r="K151" s="481"/>
      <c r="L151" s="481"/>
      <c r="M151" s="481"/>
      <c r="N151" s="481"/>
      <c r="O151" s="481"/>
      <c r="P151" s="481"/>
      <c r="Q151" s="481"/>
      <c r="R151" s="482"/>
      <c r="S151" s="7"/>
    </row>
    <row r="152" spans="1:19" ht="15.75" thickBot="1" x14ac:dyDescent="0.3">
      <c r="A152" s="6"/>
      <c r="B152" s="483"/>
      <c r="C152" s="484"/>
      <c r="D152" s="484"/>
      <c r="E152" s="484"/>
      <c r="F152" s="484"/>
      <c r="G152" s="484"/>
      <c r="H152" s="484"/>
      <c r="I152" s="484"/>
      <c r="J152" s="484"/>
      <c r="K152" s="484"/>
      <c r="L152" s="484"/>
      <c r="M152" s="484"/>
      <c r="N152" s="484"/>
      <c r="O152" s="484"/>
      <c r="P152" s="484"/>
      <c r="Q152" s="484"/>
      <c r="R152" s="485"/>
      <c r="S152" s="7"/>
    </row>
    <row r="153" spans="1:19" x14ac:dyDescent="0.25">
      <c r="A153" s="6"/>
      <c r="B153" s="6"/>
      <c r="C153" s="6"/>
      <c r="D153" s="6"/>
      <c r="E153" s="6"/>
      <c r="F153" s="6"/>
      <c r="G153" s="6"/>
      <c r="H153" s="6"/>
      <c r="I153" s="6"/>
      <c r="J153" s="6"/>
      <c r="K153" s="6"/>
      <c r="L153" s="6"/>
      <c r="M153" s="6"/>
      <c r="N153" s="7"/>
      <c r="O153" s="7"/>
      <c r="P153" s="7"/>
      <c r="Q153" s="7"/>
      <c r="R153" s="7"/>
      <c r="S153" s="7"/>
    </row>
    <row r="154" spans="1:19" x14ac:dyDescent="0.25">
      <c r="A154" s="6"/>
      <c r="B154" s="6"/>
      <c r="C154" s="6"/>
      <c r="D154" s="6"/>
      <c r="E154" s="6"/>
      <c r="F154" s="6"/>
      <c r="G154" s="6"/>
      <c r="H154" s="6"/>
      <c r="I154" s="6"/>
      <c r="J154" s="6"/>
      <c r="K154" s="6"/>
      <c r="L154" s="6"/>
      <c r="M154" s="6"/>
      <c r="N154" s="7"/>
      <c r="O154" s="7"/>
      <c r="P154" s="7"/>
      <c r="Q154" s="7"/>
      <c r="R154" s="7"/>
      <c r="S154" s="7"/>
    </row>
    <row r="155" spans="1:19" x14ac:dyDescent="0.25">
      <c r="A155" s="6"/>
      <c r="B155" s="6"/>
      <c r="C155" s="6"/>
      <c r="D155" s="6"/>
      <c r="E155" s="6"/>
      <c r="F155" s="6"/>
      <c r="G155" s="6"/>
      <c r="H155" s="6"/>
      <c r="I155" s="6"/>
      <c r="J155" s="6"/>
      <c r="K155" s="6"/>
      <c r="L155" s="6"/>
      <c r="M155" s="6"/>
      <c r="N155" s="7"/>
      <c r="O155" s="7"/>
      <c r="P155" s="7"/>
      <c r="Q155" s="7"/>
      <c r="R155" s="7"/>
      <c r="S155" s="7"/>
    </row>
    <row r="156" spans="1:19" x14ac:dyDescent="0.25">
      <c r="A156" s="6"/>
      <c r="B156" s="6"/>
      <c r="C156" s="6"/>
      <c r="D156" s="6"/>
      <c r="E156" s="6"/>
      <c r="F156" s="6"/>
      <c r="G156" s="6"/>
      <c r="H156" s="6"/>
      <c r="I156" s="6"/>
      <c r="J156" s="6"/>
      <c r="K156" s="6"/>
      <c r="L156" s="6"/>
      <c r="M156" s="6"/>
      <c r="N156" s="7"/>
      <c r="O156" s="7"/>
      <c r="P156" s="7"/>
      <c r="Q156" s="7"/>
      <c r="R156" s="7"/>
      <c r="S156" s="7"/>
    </row>
    <row r="157" spans="1:19" x14ac:dyDescent="0.25">
      <c r="A157" s="6"/>
      <c r="B157" s="6"/>
      <c r="C157" s="6"/>
      <c r="D157" s="6"/>
      <c r="E157" s="6"/>
      <c r="F157" s="6"/>
      <c r="G157" s="6"/>
      <c r="H157" s="6"/>
      <c r="I157" s="6"/>
      <c r="J157" s="6"/>
      <c r="K157" s="6"/>
      <c r="L157" s="6"/>
      <c r="M157" s="6"/>
      <c r="N157" s="7"/>
      <c r="O157" s="7"/>
      <c r="P157" s="7"/>
      <c r="Q157" s="7"/>
      <c r="R157" s="7"/>
      <c r="S157" s="7"/>
    </row>
    <row r="158" spans="1:19" x14ac:dyDescent="0.25">
      <c r="A158" s="6"/>
      <c r="B158" s="6"/>
      <c r="C158" s="6"/>
      <c r="D158" s="6"/>
      <c r="E158" s="6"/>
      <c r="F158" s="6"/>
      <c r="G158" s="6"/>
      <c r="H158" s="6"/>
      <c r="I158" s="6"/>
      <c r="J158" s="6"/>
      <c r="K158" s="6"/>
      <c r="L158" s="6"/>
      <c r="M158" s="6"/>
      <c r="N158" s="7"/>
      <c r="O158" s="7"/>
      <c r="P158" s="7"/>
      <c r="Q158" s="7"/>
      <c r="R158" s="7"/>
      <c r="S158" s="7"/>
    </row>
    <row r="159" spans="1:19" x14ac:dyDescent="0.25">
      <c r="A159" s="6"/>
      <c r="B159" s="6"/>
      <c r="C159" s="6"/>
      <c r="D159" s="6"/>
      <c r="E159" s="6"/>
      <c r="F159" s="6"/>
      <c r="G159" s="6"/>
      <c r="H159" s="6"/>
      <c r="I159" s="6"/>
      <c r="J159" s="6"/>
      <c r="K159" s="6"/>
      <c r="L159" s="6"/>
      <c r="M159" s="6"/>
      <c r="N159" s="7"/>
      <c r="O159" s="7"/>
      <c r="P159" s="7"/>
      <c r="Q159" s="7"/>
      <c r="R159" s="7"/>
      <c r="S159" s="7"/>
    </row>
    <row r="160" spans="1:19" x14ac:dyDescent="0.25">
      <c r="A160" s="6"/>
      <c r="B160" s="6"/>
      <c r="C160" s="6"/>
      <c r="D160" s="6"/>
      <c r="E160" s="6"/>
      <c r="F160" s="6"/>
      <c r="G160" s="6"/>
      <c r="H160" s="6"/>
      <c r="I160" s="6"/>
      <c r="J160" s="6"/>
      <c r="K160" s="6"/>
      <c r="L160" s="6"/>
      <c r="M160" s="6"/>
      <c r="N160" s="7"/>
      <c r="O160" s="7"/>
      <c r="P160" s="7"/>
      <c r="Q160" s="7"/>
      <c r="R160" s="7"/>
      <c r="S160" s="7"/>
    </row>
    <row r="161" spans="1:19" ht="16.5" thickBot="1" x14ac:dyDescent="0.3">
      <c r="A161" s="6"/>
      <c r="B161" s="124" t="s">
        <v>366</v>
      </c>
      <c r="C161" s="125"/>
      <c r="D161" s="125"/>
      <c r="E161" s="32"/>
      <c r="F161" s="32"/>
      <c r="G161" s="32"/>
      <c r="H161" s="32"/>
      <c r="I161" s="32"/>
      <c r="J161" s="32"/>
      <c r="K161" s="32"/>
      <c r="L161" s="32"/>
      <c r="M161" s="6"/>
      <c r="N161" s="7"/>
      <c r="O161" s="7"/>
      <c r="P161" s="7"/>
      <c r="Q161" s="7"/>
      <c r="R161" s="7"/>
      <c r="S161" s="7"/>
    </row>
    <row r="162" spans="1:19" ht="15.75" thickBot="1" x14ac:dyDescent="0.3">
      <c r="A162" s="6"/>
      <c r="B162" s="486" t="s">
        <v>84</v>
      </c>
      <c r="C162" s="487"/>
      <c r="D162" s="487"/>
      <c r="E162" s="487"/>
      <c r="F162" s="487"/>
      <c r="G162" s="487"/>
      <c r="H162" s="487"/>
      <c r="I162" s="487"/>
      <c r="J162" s="487"/>
      <c r="K162" s="487"/>
      <c r="L162" s="487"/>
      <c r="M162" s="487"/>
      <c r="N162" s="487"/>
      <c r="O162" s="487"/>
      <c r="P162" s="487"/>
      <c r="Q162" s="487"/>
      <c r="R162" s="488"/>
      <c r="S162" s="7"/>
    </row>
    <row r="163" spans="1:19" ht="15" customHeight="1" x14ac:dyDescent="0.25">
      <c r="A163" s="6"/>
      <c r="B163" s="477" t="s">
        <v>367</v>
      </c>
      <c r="C163" s="478"/>
      <c r="D163" s="478"/>
      <c r="E163" s="478"/>
      <c r="F163" s="478"/>
      <c r="G163" s="478"/>
      <c r="H163" s="478"/>
      <c r="I163" s="478"/>
      <c r="J163" s="478"/>
      <c r="K163" s="478"/>
      <c r="L163" s="478"/>
      <c r="M163" s="478"/>
      <c r="N163" s="478"/>
      <c r="O163" s="478"/>
      <c r="P163" s="478"/>
      <c r="Q163" s="478"/>
      <c r="R163" s="479"/>
      <c r="S163" s="7"/>
    </row>
    <row r="164" spans="1:19" x14ac:dyDescent="0.25">
      <c r="A164" s="6"/>
      <c r="B164" s="480"/>
      <c r="C164" s="481"/>
      <c r="D164" s="481"/>
      <c r="E164" s="481"/>
      <c r="F164" s="481"/>
      <c r="G164" s="481"/>
      <c r="H164" s="481"/>
      <c r="I164" s="481"/>
      <c r="J164" s="481"/>
      <c r="K164" s="481"/>
      <c r="L164" s="481"/>
      <c r="M164" s="481"/>
      <c r="N164" s="481"/>
      <c r="O164" s="481"/>
      <c r="P164" s="481"/>
      <c r="Q164" s="481"/>
      <c r="R164" s="482"/>
      <c r="S164" s="7"/>
    </row>
    <row r="165" spans="1:19" x14ac:dyDescent="0.25">
      <c r="A165" s="6"/>
      <c r="B165" s="480"/>
      <c r="C165" s="481"/>
      <c r="D165" s="481"/>
      <c r="E165" s="481"/>
      <c r="F165" s="481"/>
      <c r="G165" s="481"/>
      <c r="H165" s="481"/>
      <c r="I165" s="481"/>
      <c r="J165" s="481"/>
      <c r="K165" s="481"/>
      <c r="L165" s="481"/>
      <c r="M165" s="481"/>
      <c r="N165" s="481"/>
      <c r="O165" s="481"/>
      <c r="P165" s="481"/>
      <c r="Q165" s="481"/>
      <c r="R165" s="482"/>
      <c r="S165" s="7"/>
    </row>
    <row r="166" spans="1:19" x14ac:dyDescent="0.25">
      <c r="A166" s="6"/>
      <c r="B166" s="480"/>
      <c r="C166" s="481"/>
      <c r="D166" s="481"/>
      <c r="E166" s="481"/>
      <c r="F166" s="481"/>
      <c r="G166" s="481"/>
      <c r="H166" s="481"/>
      <c r="I166" s="481"/>
      <c r="J166" s="481"/>
      <c r="K166" s="481"/>
      <c r="L166" s="481"/>
      <c r="M166" s="481"/>
      <c r="N166" s="481"/>
      <c r="O166" s="481"/>
      <c r="P166" s="481"/>
      <c r="Q166" s="481"/>
      <c r="R166" s="482"/>
      <c r="S166" s="7"/>
    </row>
    <row r="167" spans="1:19" ht="15.75" thickBot="1" x14ac:dyDescent="0.3">
      <c r="A167" s="6"/>
      <c r="B167" s="483"/>
      <c r="C167" s="484"/>
      <c r="D167" s="484"/>
      <c r="E167" s="484"/>
      <c r="F167" s="484"/>
      <c r="G167" s="484"/>
      <c r="H167" s="484"/>
      <c r="I167" s="484"/>
      <c r="J167" s="484"/>
      <c r="K167" s="484"/>
      <c r="L167" s="484"/>
      <c r="M167" s="484"/>
      <c r="N167" s="484"/>
      <c r="O167" s="484"/>
      <c r="P167" s="484"/>
      <c r="Q167" s="484"/>
      <c r="R167" s="485"/>
      <c r="S167" s="7"/>
    </row>
    <row r="168" spans="1:19" x14ac:dyDescent="0.25">
      <c r="A168" s="6"/>
      <c r="B168" s="6"/>
      <c r="C168" s="6"/>
      <c r="D168" s="6"/>
      <c r="E168" s="6"/>
      <c r="F168" s="6"/>
      <c r="G168" s="6"/>
      <c r="H168" s="6"/>
      <c r="I168" s="6"/>
      <c r="J168" s="6"/>
      <c r="K168" s="6"/>
      <c r="L168" s="6"/>
      <c r="M168" s="6"/>
      <c r="N168" s="7"/>
      <c r="O168" s="7"/>
      <c r="P168" s="7"/>
      <c r="Q168" s="7"/>
      <c r="R168" s="7"/>
      <c r="S168" s="7"/>
    </row>
    <row r="169" spans="1:19" ht="15.75" x14ac:dyDescent="0.25">
      <c r="A169" s="6"/>
      <c r="B169" s="124" t="s">
        <v>125</v>
      </c>
      <c r="C169" s="125"/>
      <c r="D169" s="125"/>
      <c r="E169" s="32"/>
      <c r="F169" s="32"/>
      <c r="G169" s="32"/>
      <c r="H169" s="32"/>
      <c r="I169" s="32"/>
      <c r="J169" s="32"/>
      <c r="K169" s="32"/>
      <c r="L169" s="32"/>
      <c r="M169" s="6"/>
      <c r="N169" s="7"/>
      <c r="O169" s="7"/>
      <c r="P169" s="7"/>
      <c r="Q169" s="7"/>
      <c r="R169" s="7"/>
      <c r="S169" s="7"/>
    </row>
    <row r="170" spans="1:19" ht="4.5" hidden="1" customHeight="1" x14ac:dyDescent="0.25">
      <c r="A170" s="6"/>
      <c r="B170" s="6"/>
      <c r="C170" s="6"/>
      <c r="D170" s="6"/>
      <c r="E170" s="6"/>
      <c r="F170" s="6"/>
      <c r="G170" s="6"/>
      <c r="H170" s="6"/>
      <c r="I170" s="6"/>
      <c r="J170" s="6"/>
      <c r="K170" s="6"/>
      <c r="L170" s="6"/>
      <c r="M170" s="6"/>
      <c r="N170" s="7"/>
      <c r="O170" s="7"/>
      <c r="P170" s="7"/>
      <c r="Q170" s="7"/>
      <c r="R170" s="7"/>
      <c r="S170" s="7"/>
    </row>
    <row r="171" spans="1:19" ht="15" customHeight="1" x14ac:dyDescent="0.25">
      <c r="A171" s="6"/>
      <c r="B171" s="605" t="s">
        <v>45</v>
      </c>
      <c r="C171" s="606"/>
      <c r="D171" s="606"/>
      <c r="E171" s="606"/>
      <c r="F171" s="606"/>
      <c r="G171" s="606"/>
      <c r="H171" s="606"/>
      <c r="I171" s="606"/>
      <c r="J171" s="606"/>
      <c r="K171" s="606"/>
      <c r="L171" s="606"/>
      <c r="M171" s="606"/>
      <c r="N171" s="606"/>
      <c r="O171" s="606"/>
      <c r="P171" s="606"/>
      <c r="Q171" s="606"/>
      <c r="R171" s="607"/>
      <c r="S171" s="6"/>
    </row>
    <row r="172" spans="1:19" ht="15" customHeight="1" x14ac:dyDescent="0.25">
      <c r="A172" s="6"/>
      <c r="B172" s="468" t="s">
        <v>39</v>
      </c>
      <c r="C172" s="469"/>
      <c r="D172" s="469"/>
      <c r="E172" s="470"/>
      <c r="F172" s="465" t="s">
        <v>40</v>
      </c>
      <c r="G172" s="466"/>
      <c r="H172" s="466"/>
      <c r="I172" s="466"/>
      <c r="J172" s="466"/>
      <c r="K172" s="466"/>
      <c r="L172" s="467"/>
      <c r="M172" s="608"/>
      <c r="N172" s="609"/>
      <c r="O172" s="609"/>
      <c r="P172" s="609"/>
      <c r="Q172" s="609"/>
      <c r="R172" s="610"/>
      <c r="S172" s="6"/>
    </row>
    <row r="173" spans="1:19" ht="15" customHeight="1" x14ac:dyDescent="0.25">
      <c r="A173" s="6"/>
      <c r="B173" s="471" t="s">
        <v>197</v>
      </c>
      <c r="C173" s="472"/>
      <c r="D173" s="473"/>
      <c r="E173" s="471" t="s">
        <v>39</v>
      </c>
      <c r="F173" s="472"/>
      <c r="G173" s="473"/>
      <c r="H173" s="471" t="s">
        <v>40</v>
      </c>
      <c r="I173" s="472"/>
      <c r="J173" s="472"/>
      <c r="K173" s="472"/>
      <c r="L173" s="473"/>
      <c r="M173" s="515" t="s">
        <v>392</v>
      </c>
      <c r="N173" s="516"/>
      <c r="O173" s="516"/>
      <c r="P173" s="516"/>
      <c r="Q173" s="516"/>
      <c r="R173" s="517"/>
      <c r="S173" s="6"/>
    </row>
    <row r="174" spans="1:19" ht="15" customHeight="1" x14ac:dyDescent="0.25">
      <c r="A174" s="6"/>
      <c r="B174" s="459">
        <v>44562</v>
      </c>
      <c r="C174" s="460"/>
      <c r="D174" s="461"/>
      <c r="E174" s="474">
        <v>5000000</v>
      </c>
      <c r="F174" s="475"/>
      <c r="G174" s="476"/>
      <c r="H174" s="474">
        <v>1000000</v>
      </c>
      <c r="I174" s="475"/>
      <c r="J174" s="475"/>
      <c r="K174" s="475"/>
      <c r="L174" s="476"/>
      <c r="M174" s="518">
        <v>1000000</v>
      </c>
      <c r="N174" s="519"/>
      <c r="O174" s="519"/>
      <c r="P174" s="519"/>
      <c r="Q174" s="519"/>
      <c r="R174" s="520"/>
      <c r="S174" s="6"/>
    </row>
    <row r="175" spans="1:19" ht="15" customHeight="1" x14ac:dyDescent="0.25">
      <c r="A175" s="6"/>
      <c r="B175" s="459">
        <v>44563</v>
      </c>
      <c r="C175" s="460"/>
      <c r="D175" s="461"/>
      <c r="E175" s="474">
        <v>6000000</v>
      </c>
      <c r="F175" s="475"/>
      <c r="G175" s="476"/>
      <c r="H175" s="474">
        <v>9000000</v>
      </c>
      <c r="I175" s="475"/>
      <c r="J175" s="475"/>
      <c r="K175" s="475"/>
      <c r="L175" s="476"/>
      <c r="M175" s="518">
        <v>1000000</v>
      </c>
      <c r="N175" s="519"/>
      <c r="O175" s="519"/>
      <c r="P175" s="519"/>
      <c r="Q175" s="519"/>
      <c r="R175" s="520"/>
      <c r="S175" s="6"/>
    </row>
    <row r="176" spans="1:19" ht="15" customHeight="1" x14ac:dyDescent="0.25">
      <c r="A176" s="6"/>
      <c r="B176" s="459">
        <v>44564</v>
      </c>
      <c r="C176" s="460"/>
      <c r="D176" s="461"/>
      <c r="E176" s="474">
        <v>7000000</v>
      </c>
      <c r="F176" s="475"/>
      <c r="G176" s="476"/>
      <c r="H176" s="474">
        <v>5000000</v>
      </c>
      <c r="I176" s="475"/>
      <c r="J176" s="475"/>
      <c r="K176" s="475"/>
      <c r="L176" s="476"/>
      <c r="M176" s="518">
        <v>1000000</v>
      </c>
      <c r="N176" s="519"/>
      <c r="O176" s="519"/>
      <c r="P176" s="519"/>
      <c r="Q176" s="519"/>
      <c r="R176" s="520"/>
      <c r="S176" s="6"/>
    </row>
    <row r="177" spans="1:19" ht="15.75" customHeight="1" x14ac:dyDescent="0.25">
      <c r="B177" s="459">
        <v>44565</v>
      </c>
      <c r="C177" s="460"/>
      <c r="D177" s="461"/>
      <c r="E177" s="474">
        <v>8000000</v>
      </c>
      <c r="F177" s="475"/>
      <c r="G177" s="476"/>
      <c r="H177" s="474">
        <v>3000000</v>
      </c>
      <c r="I177" s="475"/>
      <c r="J177" s="475"/>
      <c r="K177" s="475"/>
      <c r="L177" s="476"/>
      <c r="M177" s="518">
        <v>1000000</v>
      </c>
      <c r="N177" s="519"/>
      <c r="O177" s="519"/>
      <c r="P177" s="519"/>
      <c r="Q177" s="519"/>
      <c r="R177" s="520"/>
    </row>
    <row r="178" spans="1:19" ht="15" customHeight="1" x14ac:dyDescent="0.25">
      <c r="A178" s="6"/>
      <c r="B178" s="459">
        <v>44566</v>
      </c>
      <c r="C178" s="460"/>
      <c r="D178" s="461"/>
      <c r="E178" s="474">
        <v>9000000</v>
      </c>
      <c r="F178" s="475"/>
      <c r="G178" s="476"/>
      <c r="H178" s="474">
        <v>4000000</v>
      </c>
      <c r="I178" s="475"/>
      <c r="J178" s="475"/>
      <c r="K178" s="475"/>
      <c r="L178" s="476"/>
      <c r="M178" s="518">
        <v>1000000</v>
      </c>
      <c r="N178" s="519"/>
      <c r="O178" s="519"/>
      <c r="P178" s="519"/>
      <c r="Q178" s="519"/>
      <c r="R178" s="520"/>
      <c r="S178" s="6"/>
    </row>
    <row r="179" spans="1:19" ht="15" customHeight="1" x14ac:dyDescent="0.25">
      <c r="A179" s="6"/>
      <c r="B179" s="459">
        <v>44567</v>
      </c>
      <c r="C179" s="460"/>
      <c r="D179" s="461"/>
      <c r="E179" s="474">
        <v>1000000</v>
      </c>
      <c r="F179" s="475"/>
      <c r="G179" s="476"/>
      <c r="H179" s="474">
        <v>2000000</v>
      </c>
      <c r="I179" s="475"/>
      <c r="J179" s="475"/>
      <c r="K179" s="475"/>
      <c r="L179" s="476"/>
      <c r="M179" s="518">
        <v>1000000</v>
      </c>
      <c r="N179" s="519"/>
      <c r="O179" s="519"/>
      <c r="P179" s="519"/>
      <c r="Q179" s="519"/>
      <c r="R179" s="520"/>
      <c r="S179" s="6"/>
    </row>
    <row r="180" spans="1:19" ht="15" customHeight="1" x14ac:dyDescent="0.25">
      <c r="A180" s="6"/>
      <c r="B180" s="521" t="s">
        <v>42</v>
      </c>
      <c r="C180" s="522"/>
      <c r="D180" s="523"/>
      <c r="E180" s="591">
        <f>SUM(E174:G179)</f>
        <v>36000000</v>
      </c>
      <c r="F180" s="592"/>
      <c r="G180" s="593"/>
      <c r="H180" s="591">
        <f>SUM(H174:L179)</f>
        <v>24000000</v>
      </c>
      <c r="I180" s="592"/>
      <c r="J180" s="592"/>
      <c r="K180" s="592"/>
      <c r="L180" s="593"/>
      <c r="M180" s="530" t="s">
        <v>393</v>
      </c>
      <c r="N180" s="531"/>
      <c r="O180" s="532"/>
      <c r="P180" s="507">
        <f>SUM(M174:R179)</f>
        <v>6000000</v>
      </c>
      <c r="Q180" s="508"/>
      <c r="R180" s="509"/>
      <c r="S180" s="6"/>
    </row>
    <row r="181" spans="1:19" ht="15" customHeight="1" x14ac:dyDescent="0.25">
      <c r="A181" s="6"/>
      <c r="B181" s="521" t="s">
        <v>198</v>
      </c>
      <c r="C181" s="522"/>
      <c r="D181" s="523"/>
      <c r="E181" s="591">
        <f>E180/6</f>
        <v>6000000</v>
      </c>
      <c r="F181" s="592"/>
      <c r="G181" s="593"/>
      <c r="H181" s="591">
        <f>H180/6</f>
        <v>4000000</v>
      </c>
      <c r="I181" s="592"/>
      <c r="J181" s="592"/>
      <c r="K181" s="592"/>
      <c r="L181" s="593"/>
      <c r="M181" s="588" t="s">
        <v>394</v>
      </c>
      <c r="N181" s="589"/>
      <c r="O181" s="590"/>
      <c r="P181" s="507">
        <f>P180/6</f>
        <v>1000000</v>
      </c>
      <c r="Q181" s="508"/>
      <c r="R181" s="509"/>
      <c r="S181" s="6"/>
    </row>
    <row r="182" spans="1:19" ht="15" customHeight="1" x14ac:dyDescent="0.25">
      <c r="A182" s="6"/>
      <c r="B182" s="299" t="s">
        <v>422</v>
      </c>
      <c r="C182" s="78"/>
      <c r="D182" s="78"/>
      <c r="E182" s="79"/>
      <c r="F182" s="79"/>
      <c r="G182" s="79"/>
      <c r="H182" s="79"/>
      <c r="I182" s="79"/>
      <c r="J182" s="79"/>
      <c r="K182" s="79"/>
      <c r="L182" s="79"/>
      <c r="M182" s="80"/>
      <c r="N182" s="80"/>
      <c r="O182" s="80"/>
      <c r="P182" s="81"/>
      <c r="Q182" s="81"/>
      <c r="R182" s="81"/>
      <c r="S182" s="6"/>
    </row>
    <row r="183" spans="1:19" ht="15" customHeight="1" x14ac:dyDescent="0.25">
      <c r="A183" s="6"/>
      <c r="B183" s="299" t="s">
        <v>56</v>
      </c>
      <c r="C183" s="78"/>
      <c r="D183" s="78"/>
      <c r="E183" s="79"/>
      <c r="F183" s="79"/>
      <c r="G183" s="79"/>
      <c r="H183" s="79"/>
      <c r="I183" s="79"/>
      <c r="J183" s="79"/>
      <c r="K183" s="79"/>
      <c r="L183" s="79"/>
      <c r="M183" s="80"/>
      <c r="N183" s="80"/>
      <c r="O183" s="80"/>
      <c r="P183" s="81"/>
      <c r="Q183" s="81"/>
      <c r="R183" s="81"/>
      <c r="S183" s="6"/>
    </row>
    <row r="184" spans="1:19" ht="15" customHeight="1" x14ac:dyDescent="0.25">
      <c r="A184" s="6"/>
      <c r="B184" s="299" t="s">
        <v>55</v>
      </c>
      <c r="C184" s="78"/>
      <c r="D184" s="78"/>
      <c r="E184" s="79"/>
      <c r="F184" s="79"/>
      <c r="G184" s="79"/>
      <c r="H184" s="79"/>
      <c r="I184" s="79"/>
      <c r="J184" s="79"/>
      <c r="K184" s="79"/>
      <c r="L184" s="79"/>
      <c r="M184" s="80"/>
      <c r="N184" s="80"/>
      <c r="O184" s="80"/>
      <c r="P184" s="81"/>
      <c r="Q184" s="81"/>
      <c r="R184" s="81"/>
      <c r="S184" s="6"/>
    </row>
    <row r="185" spans="1:19" ht="15" customHeight="1" x14ac:dyDescent="0.25">
      <c r="A185" s="6"/>
      <c r="B185" s="299" t="s">
        <v>57</v>
      </c>
      <c r="C185" s="78"/>
      <c r="D185" s="78"/>
      <c r="E185" s="79"/>
      <c r="F185" s="79"/>
      <c r="G185" s="79"/>
      <c r="H185" s="79"/>
      <c r="I185" s="79"/>
      <c r="J185" s="79"/>
      <c r="K185" s="79"/>
      <c r="L185" s="79"/>
      <c r="M185" s="80"/>
      <c r="N185" s="80"/>
      <c r="O185" s="80"/>
      <c r="P185" s="81"/>
      <c r="Q185" s="81"/>
      <c r="R185" s="81"/>
      <c r="S185" s="6"/>
    </row>
    <row r="186" spans="1:19" ht="15" customHeight="1" x14ac:dyDescent="0.25">
      <c r="A186" s="6"/>
      <c r="B186" s="299" t="s">
        <v>58</v>
      </c>
      <c r="C186" s="78"/>
      <c r="D186" s="78"/>
      <c r="E186" s="79"/>
      <c r="F186" s="79"/>
      <c r="G186" s="79"/>
      <c r="H186" s="79"/>
      <c r="I186" s="79"/>
      <c r="J186" s="79"/>
      <c r="K186" s="79"/>
      <c r="L186" s="79"/>
      <c r="M186" s="80"/>
      <c r="N186" s="80"/>
      <c r="O186" s="80"/>
      <c r="P186" s="81"/>
      <c r="Q186" s="81"/>
      <c r="R186" s="81"/>
      <c r="S186" s="6"/>
    </row>
    <row r="187" spans="1:19" ht="15" customHeight="1" x14ac:dyDescent="0.25">
      <c r="A187" s="6"/>
      <c r="B187" s="299" t="s">
        <v>59</v>
      </c>
      <c r="C187" s="78"/>
      <c r="D187" s="78"/>
      <c r="E187" s="79"/>
      <c r="F187" s="79"/>
      <c r="G187" s="79"/>
      <c r="H187" s="79"/>
      <c r="I187" s="79"/>
      <c r="J187" s="79"/>
      <c r="K187" s="79"/>
      <c r="L187" s="79"/>
      <c r="M187" s="80"/>
      <c r="N187" s="80"/>
      <c r="O187" s="80"/>
      <c r="P187" s="81"/>
      <c r="Q187" s="81"/>
      <c r="R187" s="81"/>
      <c r="S187" s="6"/>
    </row>
    <row r="188" spans="1:19" ht="15" customHeight="1" x14ac:dyDescent="0.25">
      <c r="A188" s="6"/>
      <c r="B188" s="299" t="s">
        <v>60</v>
      </c>
      <c r="C188" s="78"/>
      <c r="D188" s="78"/>
      <c r="E188" s="79"/>
      <c r="F188" s="79"/>
      <c r="G188" s="79"/>
      <c r="H188" s="79"/>
      <c r="I188" s="79"/>
      <c r="J188" s="79"/>
      <c r="K188" s="79"/>
      <c r="L188" s="79"/>
      <c r="M188" s="80"/>
      <c r="N188" s="80"/>
      <c r="O188" s="80"/>
      <c r="P188" s="81"/>
      <c r="Q188" s="81"/>
      <c r="R188" s="81"/>
      <c r="S188" s="6"/>
    </row>
    <row r="189" spans="1:19" ht="15" customHeight="1" x14ac:dyDescent="0.25">
      <c r="A189" s="6"/>
      <c r="B189" s="47"/>
      <c r="C189" s="47"/>
      <c r="D189" s="47"/>
      <c r="E189" s="75"/>
      <c r="F189" s="75"/>
      <c r="G189" s="75"/>
      <c r="H189" s="75"/>
      <c r="I189" s="75"/>
      <c r="J189" s="75"/>
      <c r="K189" s="75"/>
      <c r="L189" s="75"/>
      <c r="M189" s="76"/>
      <c r="N189" s="76"/>
      <c r="O189" s="76"/>
      <c r="P189" s="77"/>
      <c r="Q189" s="77"/>
      <c r="R189" s="77"/>
      <c r="S189" s="6"/>
    </row>
    <row r="190" spans="1:19" ht="15" customHeight="1" x14ac:dyDescent="0.25">
      <c r="A190" s="6"/>
      <c r="B190" s="631" t="s">
        <v>46</v>
      </c>
      <c r="C190" s="632"/>
      <c r="D190" s="632"/>
      <c r="E190" s="632"/>
      <c r="F190" s="632"/>
      <c r="G190" s="632"/>
      <c r="H190" s="632"/>
      <c r="I190" s="632"/>
      <c r="J190" s="632"/>
      <c r="K190" s="632"/>
      <c r="L190" s="632"/>
      <c r="M190" s="632"/>
      <c r="N190" s="632"/>
      <c r="O190" s="632"/>
      <c r="P190" s="632"/>
      <c r="Q190" s="632"/>
      <c r="R190" s="633"/>
      <c r="S190" s="6"/>
    </row>
    <row r="191" spans="1:19" ht="15" customHeight="1" x14ac:dyDescent="0.25">
      <c r="A191" s="6"/>
      <c r="B191" s="533" t="s">
        <v>52</v>
      </c>
      <c r="C191" s="534"/>
      <c r="D191" s="534"/>
      <c r="E191" s="534"/>
      <c r="F191" s="534"/>
      <c r="G191" s="534"/>
      <c r="H191" s="534"/>
      <c r="I191" s="534"/>
      <c r="J191" s="534"/>
      <c r="K191" s="534"/>
      <c r="L191" s="535"/>
      <c r="M191" s="536" t="s">
        <v>53</v>
      </c>
      <c r="N191" s="537"/>
      <c r="O191" s="537"/>
      <c r="P191" s="537"/>
      <c r="Q191" s="537"/>
      <c r="R191" s="538"/>
      <c r="S191" s="6"/>
    </row>
    <row r="192" spans="1:19" ht="15" customHeight="1" x14ac:dyDescent="0.25">
      <c r="A192" s="6"/>
      <c r="B192" s="471" t="s">
        <v>197</v>
      </c>
      <c r="C192" s="472"/>
      <c r="D192" s="473"/>
      <c r="E192" s="471" t="s">
        <v>41</v>
      </c>
      <c r="F192" s="472"/>
      <c r="G192" s="472"/>
      <c r="H192" s="472"/>
      <c r="I192" s="472"/>
      <c r="J192" s="472"/>
      <c r="K192" s="472"/>
      <c r="L192" s="473"/>
      <c r="M192" s="515" t="s">
        <v>197</v>
      </c>
      <c r="N192" s="516"/>
      <c r="O192" s="517"/>
      <c r="P192" s="515" t="s">
        <v>41</v>
      </c>
      <c r="Q192" s="516"/>
      <c r="R192" s="517"/>
      <c r="S192" s="6"/>
    </row>
    <row r="193" spans="1:19" ht="15" customHeight="1" x14ac:dyDescent="0.25">
      <c r="A193" s="6"/>
      <c r="B193" s="459">
        <v>44562</v>
      </c>
      <c r="C193" s="460"/>
      <c r="D193" s="461"/>
      <c r="E193" s="501">
        <v>15000000</v>
      </c>
      <c r="F193" s="502"/>
      <c r="G193" s="502"/>
      <c r="H193" s="502"/>
      <c r="I193" s="502"/>
      <c r="J193" s="502"/>
      <c r="K193" s="502"/>
      <c r="L193" s="503"/>
      <c r="M193" s="459">
        <v>44562</v>
      </c>
      <c r="N193" s="460"/>
      <c r="O193" s="461"/>
      <c r="P193" s="462">
        <v>3000000</v>
      </c>
      <c r="Q193" s="463"/>
      <c r="R193" s="464"/>
      <c r="S193" s="6"/>
    </row>
    <row r="194" spans="1:19" ht="15" customHeight="1" x14ac:dyDescent="0.25">
      <c r="A194" s="6"/>
      <c r="B194" s="459">
        <v>44563</v>
      </c>
      <c r="C194" s="460"/>
      <c r="D194" s="461"/>
      <c r="E194" s="501">
        <v>65000000</v>
      </c>
      <c r="F194" s="502"/>
      <c r="G194" s="502"/>
      <c r="H194" s="502"/>
      <c r="I194" s="502"/>
      <c r="J194" s="502"/>
      <c r="K194" s="502"/>
      <c r="L194" s="503"/>
      <c r="M194" s="459">
        <v>44563</v>
      </c>
      <c r="N194" s="460"/>
      <c r="O194" s="461"/>
      <c r="P194" s="462">
        <v>70000000</v>
      </c>
      <c r="Q194" s="463"/>
      <c r="R194" s="464"/>
      <c r="S194" s="6"/>
    </row>
    <row r="195" spans="1:19" ht="15" customHeight="1" x14ac:dyDescent="0.25">
      <c r="A195" s="6"/>
      <c r="B195" s="459">
        <v>44564</v>
      </c>
      <c r="C195" s="460"/>
      <c r="D195" s="461"/>
      <c r="E195" s="501">
        <v>35000000</v>
      </c>
      <c r="F195" s="502"/>
      <c r="G195" s="502"/>
      <c r="H195" s="502"/>
      <c r="I195" s="502"/>
      <c r="J195" s="502"/>
      <c r="K195" s="502"/>
      <c r="L195" s="503"/>
      <c r="M195" s="459">
        <v>44564</v>
      </c>
      <c r="N195" s="460"/>
      <c r="O195" s="461"/>
      <c r="P195" s="462">
        <v>42000000</v>
      </c>
      <c r="Q195" s="463"/>
      <c r="R195" s="464"/>
      <c r="S195" s="6"/>
    </row>
    <row r="196" spans="1:19" ht="15" customHeight="1" x14ac:dyDescent="0.25">
      <c r="A196" s="6"/>
      <c r="B196" s="459">
        <v>44565</v>
      </c>
      <c r="C196" s="460"/>
      <c r="D196" s="461"/>
      <c r="E196" s="501">
        <v>55000000</v>
      </c>
      <c r="F196" s="502"/>
      <c r="G196" s="502"/>
      <c r="H196" s="502"/>
      <c r="I196" s="502"/>
      <c r="J196" s="502"/>
      <c r="K196" s="502"/>
      <c r="L196" s="503"/>
      <c r="M196" s="459">
        <v>44565</v>
      </c>
      <c r="N196" s="460"/>
      <c r="O196" s="461"/>
      <c r="P196" s="642">
        <v>58000000</v>
      </c>
      <c r="Q196" s="643"/>
      <c r="R196" s="644"/>
      <c r="S196" s="6"/>
    </row>
    <row r="197" spans="1:19" ht="15" customHeight="1" x14ac:dyDescent="0.25">
      <c r="A197" s="6"/>
      <c r="B197" s="459">
        <v>44566</v>
      </c>
      <c r="C197" s="460"/>
      <c r="D197" s="461"/>
      <c r="E197" s="501">
        <v>25000000</v>
      </c>
      <c r="F197" s="502"/>
      <c r="G197" s="502"/>
      <c r="H197" s="502"/>
      <c r="I197" s="502"/>
      <c r="J197" s="502"/>
      <c r="K197" s="502"/>
      <c r="L197" s="503"/>
      <c r="M197" s="459">
        <v>44566</v>
      </c>
      <c r="N197" s="460"/>
      <c r="O197" s="461"/>
      <c r="P197" s="462">
        <v>41000000</v>
      </c>
      <c r="Q197" s="463"/>
      <c r="R197" s="464"/>
      <c r="S197" s="6"/>
    </row>
    <row r="198" spans="1:19" ht="15" customHeight="1" x14ac:dyDescent="0.25">
      <c r="A198" s="6"/>
      <c r="B198" s="459">
        <v>44567</v>
      </c>
      <c r="C198" s="460"/>
      <c r="D198" s="461"/>
      <c r="E198" s="501">
        <v>55000000</v>
      </c>
      <c r="F198" s="502"/>
      <c r="G198" s="502"/>
      <c r="H198" s="502"/>
      <c r="I198" s="502"/>
      <c r="J198" s="502"/>
      <c r="K198" s="502"/>
      <c r="L198" s="503"/>
      <c r="M198" s="459">
        <v>44567</v>
      </c>
      <c r="N198" s="460"/>
      <c r="O198" s="461"/>
      <c r="P198" s="462">
        <v>59000000</v>
      </c>
      <c r="Q198" s="463"/>
      <c r="R198" s="464"/>
      <c r="S198" s="6"/>
    </row>
    <row r="199" spans="1:19" ht="15" customHeight="1" x14ac:dyDescent="0.25">
      <c r="A199" s="6"/>
      <c r="B199" s="521" t="s">
        <v>42</v>
      </c>
      <c r="C199" s="522"/>
      <c r="D199" s="523"/>
      <c r="E199" s="591">
        <f>SUM(E193:L198)</f>
        <v>250000000</v>
      </c>
      <c r="F199" s="592"/>
      <c r="G199" s="592"/>
      <c r="H199" s="592"/>
      <c r="I199" s="592"/>
      <c r="J199" s="592"/>
      <c r="K199" s="592"/>
      <c r="L199" s="593"/>
      <c r="M199" s="655" t="s">
        <v>42</v>
      </c>
      <c r="N199" s="656"/>
      <c r="O199" s="657"/>
      <c r="P199" s="507">
        <f>SUM(P193:R198)</f>
        <v>273000000</v>
      </c>
      <c r="Q199" s="508"/>
      <c r="R199" s="509"/>
      <c r="S199" s="6"/>
    </row>
    <row r="200" spans="1:19" ht="15" customHeight="1" x14ac:dyDescent="0.25">
      <c r="A200" s="6"/>
      <c r="B200" s="521" t="s">
        <v>198</v>
      </c>
      <c r="C200" s="522"/>
      <c r="D200" s="523"/>
      <c r="E200" s="591">
        <f>E199/6</f>
        <v>41666666.666666664</v>
      </c>
      <c r="F200" s="592"/>
      <c r="G200" s="592"/>
      <c r="H200" s="592"/>
      <c r="I200" s="592"/>
      <c r="J200" s="592"/>
      <c r="K200" s="592"/>
      <c r="L200" s="593"/>
      <c r="M200" s="655" t="s">
        <v>198</v>
      </c>
      <c r="N200" s="656"/>
      <c r="O200" s="657"/>
      <c r="P200" s="507">
        <f>P199/6</f>
        <v>45500000</v>
      </c>
      <c r="Q200" s="508"/>
      <c r="R200" s="509"/>
      <c r="S200" s="6"/>
    </row>
    <row r="201" spans="1:19" ht="15" customHeight="1" x14ac:dyDescent="0.25">
      <c r="A201" s="6"/>
      <c r="B201" s="300" t="s">
        <v>422</v>
      </c>
      <c r="C201" s="82"/>
      <c r="D201" s="82"/>
      <c r="E201" s="82"/>
      <c r="F201" s="82"/>
      <c r="G201" s="82"/>
      <c r="H201" s="82"/>
      <c r="I201" s="82"/>
      <c r="J201" s="82"/>
      <c r="K201" s="82"/>
      <c r="L201" s="82"/>
      <c r="M201" s="83"/>
      <c r="N201" s="83"/>
      <c r="O201" s="83"/>
      <c r="P201" s="83"/>
      <c r="Q201" s="83"/>
      <c r="R201" s="83"/>
      <c r="S201" s="6"/>
    </row>
    <row r="202" spans="1:19" ht="15" customHeight="1" x14ac:dyDescent="0.25">
      <c r="A202" s="6"/>
      <c r="B202" s="300" t="s">
        <v>61</v>
      </c>
      <c r="C202" s="82"/>
      <c r="D202" s="82"/>
      <c r="E202" s="82"/>
      <c r="F202" s="82"/>
      <c r="G202" s="82"/>
      <c r="H202" s="82"/>
      <c r="I202" s="82"/>
      <c r="J202" s="82"/>
      <c r="K202" s="82"/>
      <c r="L202" s="82"/>
      <c r="M202" s="83"/>
      <c r="N202" s="83"/>
      <c r="O202" s="83"/>
      <c r="P202" s="83"/>
      <c r="Q202" s="83"/>
      <c r="R202" s="83"/>
      <c r="S202" s="6"/>
    </row>
    <row r="203" spans="1:19" ht="15" customHeight="1" x14ac:dyDescent="0.25">
      <c r="A203" s="6"/>
      <c r="B203" s="300" t="s">
        <v>62</v>
      </c>
      <c r="C203" s="82"/>
      <c r="D203" s="82"/>
      <c r="E203" s="82"/>
      <c r="F203" s="82"/>
      <c r="G203" s="82"/>
      <c r="H203" s="82"/>
      <c r="I203" s="82"/>
      <c r="J203" s="82"/>
      <c r="K203" s="82"/>
      <c r="L203" s="82"/>
      <c r="M203" s="83"/>
      <c r="N203" s="83"/>
      <c r="O203" s="83"/>
      <c r="P203" s="83"/>
      <c r="Q203" s="83"/>
      <c r="R203" s="83"/>
      <c r="S203" s="6"/>
    </row>
    <row r="204" spans="1:19" ht="15" customHeight="1" x14ac:dyDescent="0.25">
      <c r="A204" s="6"/>
      <c r="B204" s="300" t="s">
        <v>63</v>
      </c>
      <c r="C204" s="82"/>
      <c r="D204" s="82"/>
      <c r="E204" s="82"/>
      <c r="F204" s="82"/>
      <c r="G204" s="82"/>
      <c r="H204" s="82"/>
      <c r="I204" s="82"/>
      <c r="J204" s="82"/>
      <c r="K204" s="82"/>
      <c r="L204" s="82"/>
      <c r="M204" s="83"/>
      <c r="N204" s="83"/>
      <c r="O204" s="83"/>
      <c r="P204" s="83"/>
      <c r="Q204" s="83"/>
      <c r="R204" s="83"/>
      <c r="S204" s="6"/>
    </row>
    <row r="205" spans="1:19" ht="15" customHeight="1" x14ac:dyDescent="0.25">
      <c r="A205" s="6"/>
      <c r="B205" s="300" t="s">
        <v>64</v>
      </c>
      <c r="C205" s="82"/>
      <c r="D205" s="82"/>
      <c r="E205" s="82"/>
      <c r="F205" s="82"/>
      <c r="G205" s="82"/>
      <c r="H205" s="82"/>
      <c r="I205" s="82"/>
      <c r="J205" s="82"/>
      <c r="K205" s="82"/>
      <c r="L205" s="82"/>
      <c r="M205" s="83"/>
      <c r="N205" s="83"/>
      <c r="O205" s="83"/>
      <c r="P205" s="83"/>
      <c r="Q205" s="83"/>
      <c r="R205" s="83"/>
      <c r="S205" s="6"/>
    </row>
    <row r="206" spans="1:19" ht="15" customHeight="1" x14ac:dyDescent="0.25">
      <c r="A206" s="6"/>
      <c r="B206" s="300" t="s">
        <v>65</v>
      </c>
      <c r="C206" s="82"/>
      <c r="D206" s="82"/>
      <c r="E206" s="82"/>
      <c r="F206" s="82"/>
      <c r="G206" s="82"/>
      <c r="H206" s="82"/>
      <c r="I206" s="82"/>
      <c r="J206" s="82"/>
      <c r="K206" s="82"/>
      <c r="L206" s="82"/>
      <c r="M206" s="83"/>
      <c r="N206" s="83"/>
      <c r="O206" s="83"/>
      <c r="P206" s="83"/>
      <c r="Q206" s="83"/>
      <c r="R206" s="83"/>
      <c r="S206" s="6"/>
    </row>
    <row r="207" spans="1:19" ht="15" customHeight="1" x14ac:dyDescent="0.25">
      <c r="A207" s="6"/>
      <c r="B207" s="300" t="s">
        <v>66</v>
      </c>
      <c r="C207" s="82"/>
      <c r="D207" s="82"/>
      <c r="E207" s="82"/>
      <c r="F207" s="82"/>
      <c r="G207" s="82"/>
      <c r="H207" s="82"/>
      <c r="I207" s="82"/>
      <c r="J207" s="82"/>
      <c r="K207" s="82"/>
      <c r="L207" s="82"/>
      <c r="M207" s="83"/>
      <c r="N207" s="83"/>
      <c r="O207" s="83"/>
      <c r="P207" s="83"/>
      <c r="Q207" s="83"/>
      <c r="R207" s="83"/>
      <c r="S207" s="6"/>
    </row>
    <row r="208" spans="1:19" ht="15" customHeight="1" x14ac:dyDescent="0.25">
      <c r="A208" s="6"/>
      <c r="B208" s="301" t="s">
        <v>67</v>
      </c>
      <c r="C208" s="53"/>
      <c r="D208" s="53"/>
      <c r="E208" s="53"/>
      <c r="F208" s="53"/>
      <c r="G208" s="53"/>
      <c r="H208" s="53"/>
      <c r="I208" s="53"/>
      <c r="J208" s="53"/>
      <c r="K208" s="53"/>
      <c r="L208" s="53"/>
      <c r="M208" s="63"/>
      <c r="N208" s="63"/>
      <c r="O208" s="63"/>
      <c r="P208" s="63"/>
      <c r="Q208" s="63"/>
      <c r="R208" s="63"/>
      <c r="S208" s="6"/>
    </row>
    <row r="209" spans="1:19" ht="15" customHeight="1" x14ac:dyDescent="0.25">
      <c r="A209" s="6"/>
      <c r="B209" s="53"/>
      <c r="C209" s="53"/>
      <c r="D209" s="53"/>
      <c r="E209" s="53"/>
      <c r="F209" s="53"/>
      <c r="G209" s="53"/>
      <c r="H209" s="53"/>
      <c r="I209" s="53"/>
      <c r="J209" s="53"/>
      <c r="K209" s="53"/>
      <c r="L209" s="53"/>
      <c r="M209" s="112"/>
      <c r="N209" s="112"/>
      <c r="O209" s="112"/>
      <c r="P209" s="112"/>
      <c r="Q209" s="112"/>
      <c r="R209" s="112"/>
      <c r="S209" s="6"/>
    </row>
    <row r="210" spans="1:19" ht="15" customHeight="1" x14ac:dyDescent="0.25">
      <c r="A210" s="6"/>
      <c r="B210" s="53"/>
      <c r="C210" s="53"/>
      <c r="D210" s="53"/>
      <c r="E210" s="53"/>
      <c r="F210" s="53"/>
      <c r="G210" s="53"/>
      <c r="H210" s="53"/>
      <c r="I210" s="53"/>
      <c r="J210" s="53"/>
      <c r="K210" s="53"/>
      <c r="L210" s="53"/>
      <c r="M210" s="112"/>
      <c r="N210" s="112"/>
      <c r="O210" s="112"/>
      <c r="P210" s="112"/>
      <c r="Q210" s="112"/>
      <c r="R210" s="112"/>
      <c r="S210" s="6"/>
    </row>
    <row r="211" spans="1:19" ht="15" customHeight="1" x14ac:dyDescent="0.25">
      <c r="A211" s="6"/>
      <c r="B211" s="53"/>
      <c r="C211" s="53"/>
      <c r="D211" s="53"/>
      <c r="E211" s="53"/>
      <c r="F211" s="53"/>
      <c r="G211" s="53"/>
      <c r="H211" s="53"/>
      <c r="I211" s="53"/>
      <c r="J211" s="53"/>
      <c r="K211" s="53"/>
      <c r="L211" s="53"/>
      <c r="M211" s="112"/>
      <c r="N211" s="112"/>
      <c r="O211" s="112"/>
      <c r="P211" s="112"/>
      <c r="Q211" s="112"/>
      <c r="R211" s="112"/>
      <c r="S211" s="6"/>
    </row>
    <row r="212" spans="1:19" ht="15" customHeight="1" x14ac:dyDescent="0.25">
      <c r="A212" s="6"/>
      <c r="B212" s="53"/>
      <c r="C212" s="53"/>
      <c r="D212" s="53"/>
      <c r="E212" s="53"/>
      <c r="F212" s="53"/>
      <c r="G212" s="53"/>
      <c r="H212" s="53"/>
      <c r="I212" s="53"/>
      <c r="J212" s="53"/>
      <c r="K212" s="53"/>
      <c r="L212" s="53"/>
      <c r="M212" s="112"/>
      <c r="N212" s="112"/>
      <c r="O212" s="112"/>
      <c r="P212" s="112"/>
      <c r="Q212" s="112"/>
      <c r="R212" s="112"/>
      <c r="S212" s="6"/>
    </row>
    <row r="213" spans="1:19" ht="15" customHeight="1" x14ac:dyDescent="0.25">
      <c r="A213" s="6"/>
      <c r="B213" s="53"/>
      <c r="C213" s="53"/>
      <c r="D213" s="53"/>
      <c r="E213" s="53"/>
      <c r="F213" s="53"/>
      <c r="G213" s="53"/>
      <c r="H213" s="53"/>
      <c r="I213" s="53"/>
      <c r="J213" s="53"/>
      <c r="K213" s="53"/>
      <c r="L213" s="53"/>
      <c r="M213" s="112"/>
      <c r="N213" s="112"/>
      <c r="O213" s="112"/>
      <c r="P213" s="112"/>
      <c r="Q213" s="112"/>
      <c r="R213" s="112"/>
      <c r="S213" s="6"/>
    </row>
    <row r="214" spans="1:19" ht="15" customHeight="1" x14ac:dyDescent="0.25">
      <c r="A214" s="6"/>
      <c r="B214" s="53"/>
      <c r="C214" s="53"/>
      <c r="D214" s="53"/>
      <c r="E214" s="53"/>
      <c r="F214" s="53"/>
      <c r="G214" s="53"/>
      <c r="H214" s="53"/>
      <c r="I214" s="53"/>
      <c r="J214" s="53"/>
      <c r="K214" s="53"/>
      <c r="L214" s="53"/>
      <c r="M214" s="112"/>
      <c r="N214" s="112"/>
      <c r="O214" s="112"/>
      <c r="P214" s="112"/>
      <c r="Q214" s="112"/>
      <c r="R214" s="112"/>
      <c r="S214" s="6"/>
    </row>
    <row r="215" spans="1:19" ht="15" customHeight="1" x14ac:dyDescent="0.25">
      <c r="A215" s="6"/>
      <c r="B215" s="458" t="s">
        <v>484</v>
      </c>
      <c r="C215" s="458"/>
      <c r="D215" s="458"/>
      <c r="E215" s="458"/>
      <c r="F215" s="458"/>
      <c r="G215" s="458"/>
      <c r="H215" s="458"/>
      <c r="I215" s="458"/>
      <c r="J215" s="458"/>
      <c r="K215" s="458"/>
      <c r="L215" s="458"/>
      <c r="M215" s="458"/>
      <c r="N215" s="458"/>
      <c r="O215" s="458"/>
      <c r="P215" s="458"/>
      <c r="Q215" s="458"/>
      <c r="R215" s="458"/>
      <c r="S215" s="6"/>
    </row>
    <row r="216" spans="1:19" s="6" customFormat="1" x14ac:dyDescent="0.25">
      <c r="A216" s="43"/>
      <c r="B216" s="540" t="s">
        <v>51</v>
      </c>
      <c r="C216" s="541"/>
      <c r="D216" s="541"/>
      <c r="E216" s="541"/>
      <c r="F216" s="541"/>
      <c r="G216" s="541"/>
      <c r="H216" s="541"/>
      <c r="I216" s="541"/>
      <c r="J216" s="541"/>
      <c r="K216" s="541"/>
      <c r="L216" s="541"/>
      <c r="M216" s="541"/>
      <c r="N216" s="541"/>
      <c r="O216" s="541"/>
      <c r="P216" s="541"/>
      <c r="Q216" s="541"/>
      <c r="R216" s="542"/>
    </row>
    <row r="217" spans="1:19" s="6" customFormat="1" ht="15" customHeight="1" x14ac:dyDescent="0.25">
      <c r="A217" s="43"/>
      <c r="B217" s="543" t="s">
        <v>21</v>
      </c>
      <c r="C217" s="544"/>
      <c r="D217" s="545"/>
      <c r="E217" s="504" t="s">
        <v>20</v>
      </c>
      <c r="F217" s="506"/>
      <c r="G217" s="70" t="s">
        <v>30</v>
      </c>
      <c r="H217" s="504" t="s">
        <v>17</v>
      </c>
      <c r="I217" s="505"/>
      <c r="J217" s="505"/>
      <c r="K217" s="506"/>
      <c r="L217" s="504" t="s">
        <v>280</v>
      </c>
      <c r="M217" s="505"/>
      <c r="N217" s="505"/>
      <c r="O217" s="506"/>
      <c r="P217" s="505" t="s">
        <v>18</v>
      </c>
      <c r="Q217" s="505"/>
      <c r="R217" s="506"/>
    </row>
    <row r="218" spans="1:19" s="6" customFormat="1" x14ac:dyDescent="0.25">
      <c r="B218" s="497"/>
      <c r="C218" s="664"/>
      <c r="D218" s="665"/>
      <c r="E218" s="500"/>
      <c r="F218" s="500"/>
      <c r="G218" s="69"/>
      <c r="H218" s="494"/>
      <c r="I218" s="495"/>
      <c r="J218" s="495"/>
      <c r="K218" s="496"/>
      <c r="L218" s="494">
        <v>800000000</v>
      </c>
      <c r="M218" s="495"/>
      <c r="N218" s="495"/>
      <c r="O218" s="496"/>
      <c r="P218" s="495">
        <v>25000000</v>
      </c>
      <c r="Q218" s="495"/>
      <c r="R218" s="496"/>
    </row>
    <row r="219" spans="1:19" s="7" customFormat="1" x14ac:dyDescent="0.25">
      <c r="B219" s="497"/>
      <c r="C219" s="498"/>
      <c r="D219" s="499"/>
      <c r="E219" s="500"/>
      <c r="F219" s="500"/>
      <c r="G219" s="69"/>
      <c r="H219" s="494"/>
      <c r="I219" s="495"/>
      <c r="J219" s="495"/>
      <c r="K219" s="496"/>
      <c r="L219" s="494"/>
      <c r="M219" s="495"/>
      <c r="N219" s="495"/>
      <c r="O219" s="496"/>
      <c r="P219" s="494"/>
      <c r="Q219" s="495"/>
      <c r="R219" s="496"/>
    </row>
    <row r="220" spans="1:19" x14ac:dyDescent="0.25">
      <c r="A220" s="6"/>
      <c r="B220" s="497"/>
      <c r="C220" s="498"/>
      <c r="D220" s="499"/>
      <c r="E220" s="500"/>
      <c r="F220" s="500"/>
      <c r="G220" s="69"/>
      <c r="H220" s="494"/>
      <c r="I220" s="495"/>
      <c r="J220" s="495"/>
      <c r="K220" s="496"/>
      <c r="L220" s="494"/>
      <c r="M220" s="495"/>
      <c r="N220" s="495"/>
      <c r="O220" s="496"/>
      <c r="P220" s="494"/>
      <c r="Q220" s="495"/>
      <c r="R220" s="496"/>
      <c r="S220" s="6"/>
    </row>
    <row r="221" spans="1:19" x14ac:dyDescent="0.25">
      <c r="A221" s="6"/>
      <c r="B221" s="37"/>
      <c r="C221" s="37"/>
      <c r="D221" s="37"/>
      <c r="E221" s="38"/>
      <c r="F221" s="39" t="s">
        <v>19</v>
      </c>
      <c r="G221" s="55"/>
      <c r="H221" s="646">
        <f>SUM(H218:K220)</f>
        <v>0</v>
      </c>
      <c r="I221" s="647"/>
      <c r="J221" s="647"/>
      <c r="K221" s="648"/>
      <c r="L221" s="646">
        <f>SUM(L218:O220)</f>
        <v>800000000</v>
      </c>
      <c r="M221" s="647"/>
      <c r="N221" s="647"/>
      <c r="O221" s="648"/>
      <c r="P221" s="646">
        <f>SUM(P218:R220)</f>
        <v>25000000</v>
      </c>
      <c r="Q221" s="647"/>
      <c r="R221" s="648"/>
      <c r="S221" s="6"/>
    </row>
    <row r="222" spans="1:19" ht="17.25" customHeight="1" thickBot="1" x14ac:dyDescent="0.3">
      <c r="A222" s="6"/>
      <c r="B222" s="6"/>
      <c r="C222" s="6"/>
      <c r="D222" s="6"/>
      <c r="E222" s="6"/>
      <c r="F222" s="6"/>
      <c r="G222" s="6"/>
      <c r="H222" s="6"/>
      <c r="I222" s="6"/>
      <c r="J222" s="6"/>
      <c r="K222" s="6"/>
      <c r="L222" s="6"/>
      <c r="M222" s="6"/>
      <c r="N222" s="7"/>
      <c r="O222" s="7"/>
      <c r="P222" s="7"/>
      <c r="Q222" s="7"/>
      <c r="R222" s="7"/>
      <c r="S222" s="7"/>
    </row>
    <row r="223" spans="1:19" ht="17.25" customHeight="1" x14ac:dyDescent="0.25">
      <c r="A223" s="6"/>
      <c r="B223" s="672" t="s">
        <v>165</v>
      </c>
      <c r="C223" s="673"/>
      <c r="D223" s="673"/>
      <c r="E223" s="673"/>
      <c r="F223" s="673"/>
      <c r="G223" s="673"/>
      <c r="H223" s="673"/>
      <c r="I223" s="673"/>
      <c r="J223" s="673"/>
      <c r="K223" s="673"/>
      <c r="L223" s="673"/>
      <c r="M223" s="673"/>
      <c r="N223" s="673"/>
      <c r="O223" s="674"/>
      <c r="P223" s="7"/>
      <c r="Q223" s="7"/>
      <c r="R223" s="7"/>
      <c r="S223" s="7"/>
    </row>
    <row r="224" spans="1:19" ht="17.25" customHeight="1" x14ac:dyDescent="0.25">
      <c r="A224" s="6"/>
      <c r="B224" s="675" t="s">
        <v>447</v>
      </c>
      <c r="C224" s="676"/>
      <c r="D224" s="676"/>
      <c r="E224" s="676"/>
      <c r="F224" s="676"/>
      <c r="G224" s="676"/>
      <c r="H224" s="676"/>
      <c r="I224" s="676"/>
      <c r="J224" s="676"/>
      <c r="K224" s="676"/>
      <c r="L224" s="676"/>
      <c r="M224" s="676"/>
      <c r="N224" s="676"/>
      <c r="O224" s="677"/>
      <c r="P224" s="7"/>
      <c r="Q224" s="7"/>
      <c r="R224" s="7"/>
      <c r="S224" s="7"/>
    </row>
    <row r="225" spans="1:19" ht="17.25" customHeight="1" thickBot="1" x14ac:dyDescent="0.3">
      <c r="A225" s="6"/>
      <c r="B225" s="678" t="s">
        <v>485</v>
      </c>
      <c r="C225" s="679"/>
      <c r="D225" s="679"/>
      <c r="E225" s="679"/>
      <c r="F225" s="679"/>
      <c r="G225" s="679"/>
      <c r="H225" s="679"/>
      <c r="I225" s="679"/>
      <c r="J225" s="679"/>
      <c r="K225" s="679"/>
      <c r="L225" s="679"/>
      <c r="M225" s="679"/>
      <c r="N225" s="679"/>
      <c r="O225" s="680"/>
      <c r="P225" s="7"/>
      <c r="Q225" s="7"/>
      <c r="R225" s="7"/>
      <c r="S225" s="7"/>
    </row>
    <row r="226" spans="1:19" ht="17.25" customHeight="1" x14ac:dyDescent="0.25">
      <c r="A226" s="6"/>
      <c r="B226" s="183" t="s">
        <v>127</v>
      </c>
      <c r="C226" s="109"/>
      <c r="D226" s="184"/>
      <c r="E226" s="185"/>
      <c r="F226" s="186"/>
      <c r="G226" s="187" t="s">
        <v>134</v>
      </c>
      <c r="H226" s="187"/>
      <c r="I226" s="187"/>
      <c r="J226" s="187"/>
      <c r="K226" s="187"/>
      <c r="L226" s="109"/>
      <c r="M226" s="184"/>
      <c r="N226" s="188"/>
      <c r="O226" s="189"/>
      <c r="P226" s="7"/>
      <c r="Q226" s="7"/>
      <c r="R226" s="7"/>
      <c r="S226" s="7"/>
    </row>
    <row r="227" spans="1:19" ht="17.25" customHeight="1" x14ac:dyDescent="0.25">
      <c r="A227" s="6"/>
      <c r="B227" s="42" t="s">
        <v>128</v>
      </c>
      <c r="C227" s="6"/>
      <c r="D227" s="43"/>
      <c r="E227" s="658">
        <v>100000000</v>
      </c>
      <c r="F227" s="659"/>
      <c r="G227" s="6" t="s">
        <v>158</v>
      </c>
      <c r="H227" s="6"/>
      <c r="I227" s="6"/>
      <c r="J227" s="6"/>
      <c r="K227" s="6"/>
      <c r="L227" s="6"/>
      <c r="M227" s="43"/>
      <c r="N227" s="658">
        <v>0</v>
      </c>
      <c r="O227" s="659"/>
      <c r="P227" s="7"/>
      <c r="Q227" s="7"/>
      <c r="R227" s="7"/>
      <c r="S227" s="7"/>
    </row>
    <row r="228" spans="1:19" ht="17.25" customHeight="1" x14ac:dyDescent="0.25">
      <c r="A228" s="6"/>
      <c r="B228" s="42" t="s">
        <v>448</v>
      </c>
      <c r="C228" s="6"/>
      <c r="D228" s="43"/>
      <c r="E228" s="658">
        <v>700000000</v>
      </c>
      <c r="F228" s="659"/>
      <c r="G228" s="6" t="s">
        <v>159</v>
      </c>
      <c r="H228" s="6"/>
      <c r="I228" s="6"/>
      <c r="J228" s="6"/>
      <c r="K228" s="6"/>
      <c r="L228" s="6"/>
      <c r="M228" s="43"/>
      <c r="N228" s="658">
        <f>L221</f>
        <v>800000000</v>
      </c>
      <c r="O228" s="659"/>
      <c r="P228" s="7"/>
      <c r="Q228" s="7"/>
      <c r="R228" s="7"/>
      <c r="S228" s="7"/>
    </row>
    <row r="229" spans="1:19" ht="17.25" customHeight="1" x14ac:dyDescent="0.25">
      <c r="A229" s="6"/>
      <c r="B229" s="42" t="s">
        <v>449</v>
      </c>
      <c r="C229" s="6"/>
      <c r="D229" s="43"/>
      <c r="E229" s="658">
        <v>346394000</v>
      </c>
      <c r="F229" s="659"/>
      <c r="G229" s="6" t="s">
        <v>459</v>
      </c>
      <c r="H229" s="6"/>
      <c r="I229" s="6"/>
      <c r="J229" s="6"/>
      <c r="K229" s="6"/>
      <c r="L229" s="6"/>
      <c r="M229" s="43"/>
      <c r="N229" s="658">
        <f>L202+L203+L204</f>
        <v>0</v>
      </c>
      <c r="O229" s="659"/>
      <c r="P229" s="7"/>
      <c r="Q229" s="7"/>
      <c r="R229" s="7"/>
      <c r="S229" s="7"/>
    </row>
    <row r="230" spans="1:19" ht="17.25" customHeight="1" x14ac:dyDescent="0.25">
      <c r="A230" s="6"/>
      <c r="B230" s="42" t="s">
        <v>129</v>
      </c>
      <c r="C230" s="6"/>
      <c r="D230" s="43"/>
      <c r="E230" s="658"/>
      <c r="F230" s="659"/>
      <c r="G230" s="6" t="s">
        <v>460</v>
      </c>
      <c r="H230" s="6"/>
      <c r="I230" s="6"/>
      <c r="J230" s="6"/>
      <c r="K230" s="6"/>
      <c r="L230" s="6"/>
      <c r="M230" s="43"/>
      <c r="N230" s="658">
        <f>L208+L209</f>
        <v>0</v>
      </c>
      <c r="O230" s="659"/>
      <c r="P230" s="7"/>
      <c r="Q230" s="7"/>
      <c r="R230" s="7"/>
      <c r="S230" s="7"/>
    </row>
    <row r="231" spans="1:19" ht="17.25" customHeight="1" x14ac:dyDescent="0.25">
      <c r="A231" s="6"/>
      <c r="B231" s="42" t="s">
        <v>154</v>
      </c>
      <c r="C231" s="6"/>
      <c r="D231" s="43"/>
      <c r="E231" s="658">
        <f>N192*30</f>
        <v>0</v>
      </c>
      <c r="F231" s="659"/>
      <c r="G231" s="6" t="s">
        <v>160</v>
      </c>
      <c r="H231" s="6"/>
      <c r="I231" s="6"/>
      <c r="J231" s="6"/>
      <c r="K231" s="6"/>
      <c r="L231" s="6"/>
      <c r="M231" s="43"/>
      <c r="N231" s="658">
        <v>0</v>
      </c>
      <c r="O231" s="659"/>
      <c r="P231" s="7"/>
      <c r="Q231" s="7"/>
      <c r="R231" s="7"/>
      <c r="S231" s="7"/>
    </row>
    <row r="232" spans="1:19" ht="17.25" customHeight="1" x14ac:dyDescent="0.25">
      <c r="A232" s="6"/>
      <c r="B232" s="42" t="s">
        <v>461</v>
      </c>
      <c r="C232" s="6"/>
      <c r="D232" s="43"/>
      <c r="E232" s="658">
        <f>N195*30</f>
        <v>0</v>
      </c>
      <c r="F232" s="659"/>
      <c r="G232" s="6"/>
      <c r="H232" s="6"/>
      <c r="I232" s="6"/>
      <c r="J232" s="6"/>
      <c r="K232" s="6"/>
      <c r="L232" s="6"/>
      <c r="M232" s="43"/>
      <c r="N232" s="7"/>
      <c r="O232" s="153"/>
      <c r="P232" s="7"/>
      <c r="Q232" s="7"/>
      <c r="R232" s="7"/>
      <c r="S232" s="7"/>
    </row>
    <row r="233" spans="1:19" ht="17.25" customHeight="1" x14ac:dyDescent="0.25">
      <c r="A233" s="6"/>
      <c r="B233" s="42" t="s">
        <v>462</v>
      </c>
      <c r="C233" s="6"/>
      <c r="D233" s="43"/>
      <c r="E233" s="658">
        <v>36000000</v>
      </c>
      <c r="F233" s="659"/>
      <c r="G233" s="56" t="s">
        <v>161</v>
      </c>
      <c r="H233" s="56"/>
      <c r="I233" s="56"/>
      <c r="J233" s="56"/>
      <c r="K233" s="56"/>
      <c r="L233" s="56"/>
      <c r="M233" s="154"/>
      <c r="N233" s="649">
        <f>SUM(N227:O231)</f>
        <v>800000000</v>
      </c>
      <c r="O233" s="650"/>
      <c r="P233" s="7"/>
      <c r="Q233" s="7"/>
      <c r="R233" s="7"/>
      <c r="S233" s="7"/>
    </row>
    <row r="234" spans="1:19" ht="17.25" customHeight="1" x14ac:dyDescent="0.25">
      <c r="A234" s="6"/>
      <c r="B234" s="42" t="s">
        <v>463</v>
      </c>
      <c r="C234" s="6"/>
      <c r="D234" s="43"/>
      <c r="E234" s="658">
        <v>2197336000</v>
      </c>
      <c r="F234" s="659"/>
      <c r="G234" s="6"/>
      <c r="H234" s="6"/>
      <c r="I234" s="6"/>
      <c r="J234" s="6"/>
      <c r="K234" s="6"/>
      <c r="L234" s="6"/>
      <c r="M234" s="43"/>
      <c r="N234" s="7"/>
      <c r="O234" s="153"/>
      <c r="P234" s="7"/>
      <c r="Q234" s="7"/>
      <c r="R234" s="7"/>
      <c r="S234" s="7"/>
    </row>
    <row r="235" spans="1:19" ht="17.25" customHeight="1" x14ac:dyDescent="0.25">
      <c r="A235" s="6"/>
      <c r="B235" s="42" t="s">
        <v>464</v>
      </c>
      <c r="C235" s="6"/>
      <c r="D235" s="43"/>
      <c r="E235" s="658">
        <f>SUM(E231:F234)</f>
        <v>2233336000</v>
      </c>
      <c r="F235" s="659"/>
      <c r="G235" s="56" t="s">
        <v>164</v>
      </c>
      <c r="H235" s="56"/>
      <c r="I235" s="56"/>
      <c r="J235" s="56"/>
      <c r="K235" s="56"/>
      <c r="L235" s="56"/>
      <c r="M235" s="154"/>
      <c r="N235" s="649">
        <v>0</v>
      </c>
      <c r="O235" s="650"/>
      <c r="P235" s="7"/>
      <c r="Q235" s="7"/>
      <c r="R235" s="7"/>
      <c r="S235" s="7"/>
    </row>
    <row r="236" spans="1:19" ht="17.25" customHeight="1" x14ac:dyDescent="0.25">
      <c r="A236" s="6"/>
      <c r="B236" s="157" t="s">
        <v>147</v>
      </c>
      <c r="C236" s="56"/>
      <c r="D236" s="154"/>
      <c r="E236" s="666">
        <f>SUM(E227:F235)</f>
        <v>5613066000</v>
      </c>
      <c r="F236" s="667"/>
      <c r="G236" s="6"/>
      <c r="H236" s="6"/>
      <c r="I236" s="6"/>
      <c r="J236" s="6"/>
      <c r="K236" s="6"/>
      <c r="L236" s="6"/>
      <c r="M236" s="43"/>
      <c r="N236" s="7"/>
      <c r="O236" s="153"/>
      <c r="P236" s="7"/>
      <c r="Q236" s="7"/>
      <c r="R236" s="7"/>
      <c r="S236" s="7"/>
    </row>
    <row r="237" spans="1:19" ht="17.25" customHeight="1" x14ac:dyDescent="0.25">
      <c r="A237" s="6"/>
      <c r="B237" s="42"/>
      <c r="C237" s="6"/>
      <c r="D237" s="43"/>
      <c r="E237" s="6"/>
      <c r="F237" s="43"/>
      <c r="G237" s="6"/>
      <c r="H237" s="6"/>
      <c r="I237" s="6"/>
      <c r="J237" s="6"/>
      <c r="K237" s="6"/>
      <c r="L237" s="6"/>
      <c r="M237" s="43"/>
      <c r="N237" s="7"/>
      <c r="O237" s="153"/>
      <c r="P237" s="7"/>
      <c r="Q237" s="7"/>
      <c r="R237" s="7"/>
      <c r="S237" s="7"/>
    </row>
    <row r="238" spans="1:19" ht="17.25" customHeight="1" x14ac:dyDescent="0.25">
      <c r="A238" s="6"/>
      <c r="B238" s="42"/>
      <c r="C238" s="6"/>
      <c r="D238" s="43"/>
      <c r="E238" s="6"/>
      <c r="F238" s="43"/>
      <c r="G238" s="56" t="s">
        <v>126</v>
      </c>
      <c r="H238" s="56"/>
      <c r="I238" s="56"/>
      <c r="J238" s="56"/>
      <c r="K238" s="56"/>
      <c r="L238" s="56"/>
      <c r="M238" s="154"/>
      <c r="N238" s="649">
        <f>N233+N235</f>
        <v>800000000</v>
      </c>
      <c r="O238" s="650"/>
      <c r="P238" s="7"/>
      <c r="Q238" s="7"/>
      <c r="R238" s="7"/>
      <c r="S238" s="7"/>
    </row>
    <row r="239" spans="1:19" ht="17.25" customHeight="1" x14ac:dyDescent="0.25">
      <c r="A239" s="6"/>
      <c r="B239" s="42" t="s">
        <v>26</v>
      </c>
      <c r="C239" s="6"/>
      <c r="D239" s="43"/>
      <c r="E239" s="6"/>
      <c r="F239" s="43"/>
      <c r="G239" s="6"/>
      <c r="H239" s="6"/>
      <c r="I239" s="6"/>
      <c r="J239" s="6"/>
      <c r="K239" s="6"/>
      <c r="L239" s="6"/>
      <c r="M239" s="43"/>
      <c r="N239" s="7"/>
      <c r="O239" s="153"/>
      <c r="P239" s="7"/>
      <c r="Q239" s="7"/>
      <c r="R239" s="7"/>
      <c r="S239" s="7"/>
    </row>
    <row r="240" spans="1:19" ht="17.25" customHeight="1" x14ac:dyDescent="0.25">
      <c r="A240" s="6"/>
      <c r="B240" s="42" t="s">
        <v>155</v>
      </c>
      <c r="C240" s="6"/>
      <c r="D240" s="43"/>
      <c r="E240" s="658">
        <v>270000000</v>
      </c>
      <c r="F240" s="659"/>
      <c r="G240" s="6" t="s">
        <v>162</v>
      </c>
      <c r="H240" s="6"/>
      <c r="I240" s="6"/>
      <c r="J240" s="6"/>
      <c r="K240" s="6"/>
      <c r="L240" s="6"/>
      <c r="M240" s="43"/>
      <c r="N240" s="7"/>
      <c r="O240" s="153"/>
      <c r="P240" s="7"/>
      <c r="Q240" s="7"/>
      <c r="R240" s="7"/>
      <c r="S240" s="7"/>
    </row>
    <row r="241" spans="1:19" ht="17.25" customHeight="1" x14ac:dyDescent="0.25">
      <c r="A241" s="6"/>
      <c r="B241" s="42" t="s">
        <v>156</v>
      </c>
      <c r="C241" s="6"/>
      <c r="D241" s="43"/>
      <c r="E241" s="658">
        <v>5000000000</v>
      </c>
      <c r="F241" s="659"/>
      <c r="G241" s="6" t="s">
        <v>162</v>
      </c>
      <c r="H241" s="6"/>
      <c r="I241" s="6"/>
      <c r="J241" s="6"/>
      <c r="K241" s="6"/>
      <c r="L241" s="6"/>
      <c r="M241" s="43"/>
      <c r="N241" s="658">
        <f>E247-N238-N242-N243</f>
        <v>13083066000</v>
      </c>
      <c r="O241" s="659"/>
      <c r="P241" s="7"/>
      <c r="Q241" s="7"/>
      <c r="R241" s="7"/>
      <c r="S241" s="7"/>
    </row>
    <row r="242" spans="1:19" ht="17.25" customHeight="1" x14ac:dyDescent="0.25">
      <c r="A242" s="6"/>
      <c r="B242" s="42" t="s">
        <v>450</v>
      </c>
      <c r="C242" s="6"/>
      <c r="D242" s="43"/>
      <c r="E242" s="658">
        <v>3000000000</v>
      </c>
      <c r="F242" s="659"/>
      <c r="G242" s="6"/>
      <c r="H242" s="6"/>
      <c r="I242" s="6"/>
      <c r="J242" s="6"/>
      <c r="K242" s="6"/>
      <c r="L242" s="6"/>
      <c r="M242" s="43"/>
      <c r="N242" s="658"/>
      <c r="O242" s="659"/>
      <c r="P242" s="7"/>
      <c r="Q242" s="7"/>
      <c r="R242" s="7"/>
      <c r="S242" s="7"/>
    </row>
    <row r="243" spans="1:19" ht="17.25" customHeight="1" x14ac:dyDescent="0.25">
      <c r="A243" s="6"/>
      <c r="B243" s="155" t="s">
        <v>151</v>
      </c>
      <c r="C243" s="14"/>
      <c r="D243" s="156"/>
      <c r="E243" s="660">
        <f>SUM(E240:F242)</f>
        <v>8270000000</v>
      </c>
      <c r="F243" s="661"/>
      <c r="G243" s="6"/>
      <c r="H243" s="6"/>
      <c r="I243" s="6"/>
      <c r="J243" s="6"/>
      <c r="K243" s="6"/>
      <c r="L243" s="6"/>
      <c r="M243" s="43"/>
      <c r="N243" s="658"/>
      <c r="O243" s="659"/>
      <c r="P243" s="7"/>
      <c r="Q243" s="7"/>
      <c r="R243" s="7"/>
      <c r="S243" s="7"/>
    </row>
    <row r="244" spans="1:19" ht="17.25" customHeight="1" x14ac:dyDescent="0.25">
      <c r="A244" s="6"/>
      <c r="B244" s="42"/>
      <c r="C244" s="6"/>
      <c r="D244" s="43"/>
      <c r="E244" s="6"/>
      <c r="F244" s="43"/>
      <c r="G244" s="6"/>
      <c r="H244" s="6"/>
      <c r="I244" s="6"/>
      <c r="J244" s="6"/>
      <c r="K244" s="6"/>
      <c r="L244" s="6"/>
      <c r="M244" s="43"/>
      <c r="N244" s="7"/>
      <c r="O244" s="153"/>
      <c r="P244" s="7"/>
      <c r="Q244" s="7"/>
      <c r="R244" s="7"/>
      <c r="S244" s="7"/>
    </row>
    <row r="245" spans="1:19" ht="17.25" customHeight="1" x14ac:dyDescent="0.25">
      <c r="A245" s="6"/>
      <c r="B245" s="157" t="s">
        <v>152</v>
      </c>
      <c r="C245" s="56"/>
      <c r="D245" s="154"/>
      <c r="E245" s="649">
        <v>0</v>
      </c>
      <c r="F245" s="650"/>
      <c r="G245" s="56" t="s">
        <v>28</v>
      </c>
      <c r="H245" s="56"/>
      <c r="I245" s="56"/>
      <c r="J245" s="56"/>
      <c r="K245" s="56"/>
      <c r="L245" s="56"/>
      <c r="M245" s="154"/>
      <c r="N245" s="649">
        <f>SUM(N241:O243)</f>
        <v>13083066000</v>
      </c>
      <c r="O245" s="650"/>
      <c r="P245" s="7"/>
      <c r="Q245" s="7"/>
      <c r="R245" s="7"/>
      <c r="S245" s="7"/>
    </row>
    <row r="246" spans="1:19" ht="17.25" customHeight="1" x14ac:dyDescent="0.25">
      <c r="A246" s="6"/>
      <c r="B246" s="42"/>
      <c r="C246" s="6"/>
      <c r="D246" s="43"/>
      <c r="E246" s="6"/>
      <c r="F246" s="43"/>
      <c r="G246" s="6"/>
      <c r="H246" s="6"/>
      <c r="I246" s="6"/>
      <c r="J246" s="6"/>
      <c r="K246" s="6"/>
      <c r="L246" s="6"/>
      <c r="M246" s="43"/>
      <c r="N246" s="7"/>
      <c r="O246" s="153"/>
      <c r="P246" s="7"/>
      <c r="Q246" s="7"/>
      <c r="R246" s="7"/>
      <c r="S246" s="7"/>
    </row>
    <row r="247" spans="1:19" ht="17.25" customHeight="1" x14ac:dyDescent="0.25">
      <c r="A247" s="6"/>
      <c r="B247" s="158" t="s">
        <v>157</v>
      </c>
      <c r="C247" s="159"/>
      <c r="D247" s="160"/>
      <c r="E247" s="662">
        <f>E236+E243+E245</f>
        <v>13883066000</v>
      </c>
      <c r="F247" s="663"/>
      <c r="G247" s="159" t="s">
        <v>163</v>
      </c>
      <c r="H247" s="159"/>
      <c r="I247" s="159"/>
      <c r="J247" s="159"/>
      <c r="K247" s="159"/>
      <c r="L247" s="159"/>
      <c r="M247" s="160"/>
      <c r="N247" s="662">
        <f>N238+N245</f>
        <v>13883066000</v>
      </c>
      <c r="O247" s="663"/>
      <c r="P247" s="7"/>
      <c r="Q247" s="7"/>
      <c r="R247" s="7"/>
      <c r="S247" s="7"/>
    </row>
    <row r="248" spans="1:19" ht="17.25" customHeight="1" x14ac:dyDescent="0.25">
      <c r="A248" s="6"/>
      <c r="B248" s="6"/>
      <c r="C248" s="6"/>
      <c r="D248" s="6"/>
      <c r="E248" s="6"/>
      <c r="F248" s="6"/>
      <c r="G248" s="6"/>
      <c r="H248" s="6"/>
      <c r="I248" s="6"/>
      <c r="J248" s="6"/>
      <c r="K248" s="6"/>
      <c r="L248" s="6"/>
      <c r="M248" s="6"/>
      <c r="N248" s="7"/>
      <c r="O248" s="7"/>
      <c r="P248" s="7"/>
      <c r="Q248" s="7"/>
      <c r="R248" s="7"/>
      <c r="S248" s="7"/>
    </row>
    <row r="249" spans="1:19" ht="17.25" customHeight="1" x14ac:dyDescent="0.25">
      <c r="A249" s="6"/>
      <c r="B249" s="6"/>
      <c r="C249" s="6"/>
      <c r="D249" s="6"/>
      <c r="E249" s="6"/>
      <c r="F249" s="6"/>
      <c r="G249" s="6"/>
      <c r="H249" s="6"/>
      <c r="I249" s="6"/>
      <c r="J249" s="6"/>
      <c r="K249" s="6"/>
      <c r="L249" s="6"/>
      <c r="M249" s="6"/>
      <c r="N249" s="7"/>
      <c r="O249" s="7"/>
      <c r="P249" s="7"/>
      <c r="Q249" s="7"/>
      <c r="R249" s="7"/>
      <c r="S249" s="7"/>
    </row>
    <row r="250" spans="1:19" ht="17.25" customHeight="1" x14ac:dyDescent="0.25">
      <c r="A250" s="6"/>
      <c r="B250" s="6"/>
      <c r="C250" s="6"/>
      <c r="D250" s="6"/>
      <c r="E250" s="6"/>
      <c r="F250" s="6"/>
      <c r="G250" s="6"/>
      <c r="H250" s="6"/>
      <c r="I250" s="6"/>
      <c r="J250" s="6"/>
      <c r="K250" s="6"/>
      <c r="L250" s="6"/>
      <c r="M250" s="6"/>
      <c r="N250" s="7"/>
      <c r="O250" s="7"/>
      <c r="P250" s="7"/>
      <c r="Q250" s="7"/>
      <c r="R250" s="7"/>
      <c r="S250" s="7"/>
    </row>
    <row r="251" spans="1:19" ht="17.25" customHeight="1" x14ac:dyDescent="0.25">
      <c r="A251" s="6"/>
      <c r="B251" s="6"/>
      <c r="C251" s="6"/>
      <c r="D251" s="6"/>
      <c r="E251" s="6"/>
      <c r="F251" s="6"/>
      <c r="G251" s="6"/>
      <c r="H251" s="6"/>
      <c r="I251" s="6"/>
      <c r="J251" s="6"/>
      <c r="K251" s="6"/>
      <c r="L251" s="6"/>
      <c r="M251" s="6"/>
      <c r="N251" s="7"/>
      <c r="O251" s="7"/>
      <c r="P251" s="7"/>
      <c r="Q251" s="7"/>
      <c r="R251" s="7"/>
      <c r="S251" s="7"/>
    </row>
    <row r="252" spans="1:19" ht="17.25" customHeight="1" x14ac:dyDescent="0.25">
      <c r="A252" s="6"/>
      <c r="B252" s="6"/>
      <c r="C252" s="6"/>
      <c r="D252" s="6"/>
      <c r="E252" s="6"/>
      <c r="F252" s="6"/>
      <c r="G252" s="6"/>
      <c r="H252" s="6"/>
      <c r="I252" s="6"/>
      <c r="J252" s="6"/>
      <c r="K252" s="6"/>
      <c r="L252" s="6"/>
      <c r="M252" s="6"/>
      <c r="N252" s="7"/>
      <c r="O252" s="7"/>
      <c r="P252" s="7"/>
      <c r="Q252" s="7"/>
      <c r="R252" s="7"/>
      <c r="S252" s="7"/>
    </row>
    <row r="253" spans="1:19" ht="17.25" customHeight="1" x14ac:dyDescent="0.25">
      <c r="A253" s="6"/>
      <c r="B253" s="6"/>
      <c r="C253" s="6"/>
      <c r="D253" s="6"/>
      <c r="E253" s="6"/>
      <c r="F253" s="6"/>
      <c r="G253" s="6"/>
      <c r="H253" s="6"/>
      <c r="I253" s="6"/>
      <c r="J253" s="6"/>
      <c r="K253" s="6"/>
      <c r="L253" s="6"/>
      <c r="M253" s="6"/>
      <c r="N253" s="7"/>
      <c r="O253" s="7"/>
      <c r="P253" s="7"/>
      <c r="Q253" s="7"/>
      <c r="R253" s="7"/>
      <c r="S253" s="7"/>
    </row>
    <row r="254" spans="1:19" ht="17.25" customHeight="1" x14ac:dyDescent="0.25">
      <c r="A254" s="6"/>
      <c r="B254" s="6"/>
      <c r="C254" s="6"/>
      <c r="D254" s="6"/>
      <c r="E254" s="6"/>
      <c r="F254" s="6"/>
      <c r="G254" s="6"/>
      <c r="H254" s="6"/>
      <c r="I254" s="6"/>
      <c r="J254" s="6"/>
      <c r="K254" s="6"/>
      <c r="L254" s="6"/>
      <c r="M254" s="6"/>
      <c r="N254" s="7"/>
      <c r="O254" s="7"/>
      <c r="P254" s="7"/>
      <c r="Q254" s="7"/>
      <c r="R254" s="7"/>
      <c r="S254" s="7"/>
    </row>
    <row r="255" spans="1:19" ht="17.25" customHeight="1" x14ac:dyDescent="0.25">
      <c r="A255" s="6"/>
      <c r="B255" s="6"/>
      <c r="C255" s="6"/>
      <c r="D255" s="6"/>
      <c r="E255" s="6"/>
      <c r="F255" s="6"/>
      <c r="G255" s="6"/>
      <c r="H255" s="6"/>
      <c r="I255" s="6"/>
      <c r="J255" s="6"/>
      <c r="K255" s="6"/>
      <c r="L255" s="6"/>
      <c r="M255" s="6"/>
      <c r="N255" s="7"/>
      <c r="O255" s="7"/>
      <c r="P255" s="7"/>
      <c r="Q255" s="7"/>
      <c r="R255" s="7"/>
      <c r="S255" s="7"/>
    </row>
    <row r="256" spans="1:19" ht="17.25" customHeight="1" x14ac:dyDescent="0.25">
      <c r="A256" s="6"/>
      <c r="B256" s="6"/>
      <c r="C256" s="6"/>
      <c r="D256" s="6"/>
      <c r="E256" s="6"/>
      <c r="F256" s="6"/>
      <c r="G256" s="6"/>
      <c r="H256" s="6"/>
      <c r="I256" s="6"/>
      <c r="J256" s="6"/>
      <c r="K256" s="6"/>
      <c r="L256" s="6"/>
      <c r="M256" s="6"/>
      <c r="N256" s="7"/>
      <c r="O256" s="7"/>
      <c r="P256" s="7"/>
      <c r="Q256" s="7"/>
      <c r="R256" s="7"/>
      <c r="S256" s="7"/>
    </row>
    <row r="257" spans="1:19" ht="17.25" customHeight="1" x14ac:dyDescent="0.25">
      <c r="A257" s="6"/>
      <c r="B257" s="6"/>
      <c r="C257" s="6"/>
      <c r="D257" s="6"/>
      <c r="E257" s="6"/>
      <c r="F257" s="6"/>
      <c r="G257" s="6"/>
      <c r="H257" s="6"/>
      <c r="I257" s="6"/>
      <c r="J257" s="6"/>
      <c r="K257" s="6"/>
      <c r="L257" s="6"/>
      <c r="M257" s="6"/>
      <c r="N257" s="7"/>
      <c r="O257" s="7"/>
      <c r="P257" s="7"/>
      <c r="Q257" s="7"/>
      <c r="R257" s="7"/>
      <c r="S257" s="7"/>
    </row>
    <row r="258" spans="1:19" ht="17.25" customHeight="1" x14ac:dyDescent="0.25">
      <c r="A258" s="6"/>
      <c r="B258" s="6"/>
      <c r="C258" s="6"/>
      <c r="D258" s="6"/>
      <c r="E258" s="6"/>
      <c r="F258" s="6"/>
      <c r="G258" s="6"/>
      <c r="H258" s="6"/>
      <c r="I258" s="6"/>
      <c r="J258" s="6"/>
      <c r="K258" s="6"/>
      <c r="L258" s="6"/>
      <c r="M258" s="6"/>
      <c r="N258" s="7"/>
      <c r="O258" s="7"/>
      <c r="P258" s="7"/>
      <c r="Q258" s="7"/>
      <c r="R258" s="7"/>
      <c r="S258" s="7"/>
    </row>
    <row r="259" spans="1:19" ht="17.25" customHeight="1" x14ac:dyDescent="0.25">
      <c r="A259" s="6"/>
      <c r="B259" s="6"/>
      <c r="C259" s="6"/>
      <c r="D259" s="6"/>
      <c r="E259" s="6"/>
      <c r="F259" s="6"/>
      <c r="G259" s="6"/>
      <c r="H259" s="6"/>
      <c r="I259" s="6"/>
      <c r="J259" s="6"/>
      <c r="K259" s="6"/>
      <c r="L259" s="6"/>
      <c r="M259" s="6"/>
      <c r="N259" s="7"/>
      <c r="O259" s="7"/>
      <c r="P259" s="7"/>
      <c r="Q259" s="7"/>
      <c r="R259" s="7"/>
      <c r="S259" s="7"/>
    </row>
    <row r="260" spans="1:19" ht="17.25" customHeight="1" x14ac:dyDescent="0.25">
      <c r="A260" s="6"/>
      <c r="B260" s="6"/>
      <c r="C260" s="6"/>
      <c r="D260" s="6"/>
      <c r="E260" s="6"/>
      <c r="F260" s="6"/>
      <c r="G260" s="6"/>
      <c r="H260" s="6"/>
      <c r="I260" s="6"/>
      <c r="J260" s="6"/>
      <c r="K260" s="6"/>
      <c r="L260" s="6"/>
      <c r="M260" s="6"/>
      <c r="N260" s="7"/>
      <c r="O260" s="7"/>
      <c r="P260" s="7"/>
      <c r="Q260" s="7"/>
      <c r="R260" s="7"/>
      <c r="S260" s="7"/>
    </row>
    <row r="261" spans="1:19" ht="17.25" customHeight="1" thickBot="1" x14ac:dyDescent="0.3">
      <c r="A261" s="6"/>
      <c r="B261" s="6"/>
      <c r="C261" s="6"/>
      <c r="D261" s="6"/>
      <c r="E261" s="6"/>
      <c r="F261" s="6"/>
      <c r="G261" s="6"/>
      <c r="H261" s="6"/>
      <c r="I261" s="6"/>
      <c r="J261" s="6"/>
      <c r="K261" s="6"/>
      <c r="L261" s="6"/>
      <c r="M261" s="6"/>
      <c r="N261" s="7"/>
      <c r="O261" s="7"/>
      <c r="P261" s="7"/>
      <c r="Q261" s="7"/>
      <c r="R261" s="7"/>
      <c r="S261" s="7"/>
    </row>
    <row r="262" spans="1:19" ht="17.25" customHeight="1" x14ac:dyDescent="0.25">
      <c r="A262" s="6"/>
      <c r="B262" s="611" t="s">
        <v>446</v>
      </c>
      <c r="C262" s="612"/>
      <c r="D262" s="612"/>
      <c r="E262" s="612"/>
      <c r="F262" s="612"/>
      <c r="G262" s="612"/>
      <c r="H262" s="612"/>
      <c r="I262" s="612"/>
      <c r="J262" s="612"/>
      <c r="K262" s="612"/>
      <c r="L262" s="612"/>
      <c r="M262" s="612"/>
      <c r="N262" s="612"/>
      <c r="O262" s="612"/>
      <c r="P262" s="612"/>
      <c r="Q262" s="612"/>
      <c r="R262" s="613"/>
      <c r="S262" s="7"/>
    </row>
    <row r="263" spans="1:19" ht="17.25" customHeight="1" x14ac:dyDescent="0.25">
      <c r="A263" s="6"/>
      <c r="B263" s="614" t="s">
        <v>434</v>
      </c>
      <c r="C263" s="615"/>
      <c r="D263" s="615"/>
      <c r="E263" s="615"/>
      <c r="F263" s="615"/>
      <c r="G263" s="615"/>
      <c r="H263" s="615"/>
      <c r="I263" s="615"/>
      <c r="J263" s="615"/>
      <c r="K263" s="615"/>
      <c r="L263" s="615"/>
      <c r="M263" s="615"/>
      <c r="N263" s="615"/>
      <c r="O263" s="615"/>
      <c r="P263" s="615"/>
      <c r="Q263" s="615"/>
      <c r="R263" s="616"/>
      <c r="S263" s="7"/>
    </row>
    <row r="264" spans="1:19" ht="17.25" customHeight="1" thickBot="1" x14ac:dyDescent="0.3">
      <c r="A264" s="6"/>
      <c r="B264" s="617" t="s">
        <v>486</v>
      </c>
      <c r="C264" s="618"/>
      <c r="D264" s="618"/>
      <c r="E264" s="618"/>
      <c r="F264" s="618"/>
      <c r="G264" s="618"/>
      <c r="H264" s="618"/>
      <c r="I264" s="618"/>
      <c r="J264" s="618"/>
      <c r="K264" s="618"/>
      <c r="L264" s="618"/>
      <c r="M264" s="618"/>
      <c r="N264" s="618"/>
      <c r="O264" s="618"/>
      <c r="P264" s="618"/>
      <c r="Q264" s="618"/>
      <c r="R264" s="619"/>
      <c r="S264" s="7"/>
    </row>
    <row r="265" spans="1:19" ht="17.25" customHeight="1" x14ac:dyDescent="0.25">
      <c r="A265" s="6"/>
      <c r="B265" s="110"/>
      <c r="C265" s="6"/>
      <c r="D265" s="6"/>
      <c r="E265" s="6"/>
      <c r="F265" s="6"/>
      <c r="G265" s="6"/>
      <c r="H265" s="6"/>
      <c r="I265" s="6"/>
      <c r="J265" s="6"/>
      <c r="K265" s="6"/>
      <c r="L265" s="6"/>
      <c r="M265" s="6"/>
      <c r="N265" s="7"/>
      <c r="O265" s="7"/>
      <c r="P265" s="7"/>
      <c r="Q265" s="7"/>
      <c r="R265" s="111"/>
      <c r="S265" s="7"/>
    </row>
    <row r="266" spans="1:19" ht="17.25" customHeight="1" x14ac:dyDescent="0.25">
      <c r="A266" s="6"/>
      <c r="B266" s="110" t="s">
        <v>436</v>
      </c>
      <c r="C266" s="6"/>
      <c r="D266" s="6"/>
      <c r="E266" s="6"/>
      <c r="F266" s="6"/>
      <c r="G266" s="341"/>
      <c r="H266" s="6"/>
      <c r="I266" s="455">
        <v>100000000</v>
      </c>
      <c r="J266" s="455"/>
      <c r="K266" s="455"/>
      <c r="L266" s="455"/>
      <c r="M266" s="6"/>
      <c r="N266" s="455">
        <v>800000000</v>
      </c>
      <c r="O266" s="455"/>
      <c r="P266" s="455"/>
      <c r="Q266" s="455"/>
      <c r="R266" s="111"/>
      <c r="S266" s="7"/>
    </row>
    <row r="267" spans="1:19" ht="17.25" customHeight="1" x14ac:dyDescent="0.25">
      <c r="A267" s="6"/>
      <c r="B267" s="110" t="s">
        <v>435</v>
      </c>
      <c r="C267" s="6"/>
      <c r="D267" s="6"/>
      <c r="E267" s="6"/>
      <c r="F267" s="6"/>
      <c r="G267" s="6"/>
      <c r="H267" s="6"/>
      <c r="I267" s="6"/>
      <c r="J267" s="6"/>
      <c r="K267" s="6"/>
      <c r="L267" s="6"/>
      <c r="M267" s="6"/>
      <c r="N267" s="455">
        <f>N266*80%</f>
        <v>640000000</v>
      </c>
      <c r="O267" s="455"/>
      <c r="P267" s="455"/>
      <c r="Q267" s="455"/>
      <c r="R267" s="111"/>
      <c r="S267" s="7"/>
    </row>
    <row r="268" spans="1:19" ht="17.25" customHeight="1" x14ac:dyDescent="0.25">
      <c r="A268" s="6"/>
      <c r="B268" s="110" t="s">
        <v>25</v>
      </c>
      <c r="C268" s="6"/>
      <c r="D268" s="6"/>
      <c r="E268" s="6"/>
      <c r="F268" s="6"/>
      <c r="G268" s="6"/>
      <c r="H268" s="6"/>
      <c r="I268" s="6"/>
      <c r="J268" s="6"/>
      <c r="K268" s="6"/>
      <c r="L268" s="6"/>
      <c r="M268" s="6"/>
      <c r="N268" s="455">
        <f>N266-N267</f>
        <v>160000000</v>
      </c>
      <c r="O268" s="455"/>
      <c r="P268" s="455"/>
      <c r="Q268" s="455"/>
      <c r="R268" s="111"/>
      <c r="S268" s="7"/>
    </row>
    <row r="269" spans="1:19" ht="17.25" customHeight="1" x14ac:dyDescent="0.25">
      <c r="A269" s="6"/>
      <c r="B269" s="110"/>
      <c r="C269" s="6"/>
      <c r="D269" s="6"/>
      <c r="E269" s="6"/>
      <c r="F269" s="6"/>
      <c r="G269" s="6"/>
      <c r="H269" s="6"/>
      <c r="I269" s="6"/>
      <c r="J269" s="6"/>
      <c r="K269" s="6"/>
      <c r="L269" s="6"/>
      <c r="M269" s="6"/>
      <c r="N269" s="7"/>
      <c r="O269" s="7"/>
      <c r="P269" s="7"/>
      <c r="Q269" s="7"/>
      <c r="R269" s="111"/>
      <c r="S269" s="7"/>
    </row>
    <row r="270" spans="1:19" ht="17.25" customHeight="1" x14ac:dyDescent="0.25">
      <c r="A270" s="6"/>
      <c r="B270" s="110" t="s">
        <v>437</v>
      </c>
      <c r="C270" s="6"/>
      <c r="D270" s="6"/>
      <c r="E270" s="6"/>
      <c r="F270" s="6"/>
      <c r="G270" s="6"/>
      <c r="H270" s="6"/>
      <c r="I270" s="6"/>
      <c r="J270" s="6"/>
      <c r="K270" s="6"/>
      <c r="L270" s="6"/>
      <c r="M270" s="6"/>
      <c r="N270" s="7"/>
      <c r="O270" s="7"/>
      <c r="P270" s="7"/>
      <c r="Q270" s="7"/>
      <c r="R270" s="111"/>
      <c r="S270" s="7"/>
    </row>
    <row r="271" spans="1:19" ht="17.25" customHeight="1" x14ac:dyDescent="0.25">
      <c r="A271" s="6"/>
      <c r="B271" s="110" t="s">
        <v>438</v>
      </c>
      <c r="C271" s="6"/>
      <c r="D271" s="6"/>
      <c r="E271" s="6"/>
      <c r="F271" s="6"/>
      <c r="G271" s="6"/>
      <c r="H271" s="6"/>
      <c r="I271" s="455">
        <v>5000000</v>
      </c>
      <c r="J271" s="455"/>
      <c r="K271" s="455"/>
      <c r="L271" s="455"/>
      <c r="M271" s="6"/>
      <c r="N271" s="7"/>
      <c r="O271" s="7"/>
      <c r="P271" s="7"/>
      <c r="Q271" s="7"/>
      <c r="R271" s="111"/>
      <c r="S271" s="7"/>
    </row>
    <row r="272" spans="1:19" ht="17.25" customHeight="1" x14ac:dyDescent="0.25">
      <c r="A272" s="6"/>
      <c r="B272" s="110" t="s">
        <v>439</v>
      </c>
      <c r="C272" s="6"/>
      <c r="D272" s="6"/>
      <c r="E272" s="6"/>
      <c r="F272" s="6"/>
      <c r="G272" s="6"/>
      <c r="H272" s="6"/>
      <c r="I272" s="455">
        <v>5000000</v>
      </c>
      <c r="J272" s="455"/>
      <c r="K272" s="455"/>
      <c r="L272" s="455"/>
      <c r="M272" s="6"/>
      <c r="N272" s="7"/>
      <c r="O272" s="7"/>
      <c r="P272" s="7"/>
      <c r="Q272" s="7"/>
      <c r="R272" s="111"/>
      <c r="S272" s="7"/>
    </row>
    <row r="273" spans="1:19" ht="17.25" customHeight="1" x14ac:dyDescent="0.25">
      <c r="A273" s="6"/>
      <c r="B273" s="110" t="s">
        <v>440</v>
      </c>
      <c r="C273" s="6"/>
      <c r="D273" s="6"/>
      <c r="E273" s="6"/>
      <c r="F273" s="6"/>
      <c r="G273" s="6"/>
      <c r="H273" s="6"/>
      <c r="I273" s="455">
        <v>0</v>
      </c>
      <c r="J273" s="455"/>
      <c r="K273" s="455"/>
      <c r="L273" s="455"/>
      <c r="M273" s="6"/>
      <c r="N273" s="7"/>
      <c r="O273" s="7"/>
      <c r="P273" s="7"/>
      <c r="Q273" s="7"/>
      <c r="R273" s="111"/>
      <c r="S273" s="7"/>
    </row>
    <row r="274" spans="1:19" ht="17.25" customHeight="1" x14ac:dyDescent="0.25">
      <c r="A274" s="6"/>
      <c r="B274" s="110" t="s">
        <v>441</v>
      </c>
      <c r="C274" s="6"/>
      <c r="D274" s="6"/>
      <c r="E274" s="6"/>
      <c r="F274" s="6"/>
      <c r="G274" s="6"/>
      <c r="H274" s="6"/>
      <c r="I274" s="455">
        <v>0</v>
      </c>
      <c r="J274" s="455"/>
      <c r="K274" s="455"/>
      <c r="L274" s="455"/>
      <c r="M274" s="6"/>
      <c r="N274" s="7"/>
      <c r="O274" s="7"/>
      <c r="P274" s="7"/>
      <c r="Q274" s="7"/>
      <c r="R274" s="111"/>
      <c r="S274" s="7"/>
    </row>
    <row r="275" spans="1:19" ht="17.25" customHeight="1" x14ac:dyDescent="0.25">
      <c r="A275" s="6"/>
      <c r="B275" s="110" t="s">
        <v>442</v>
      </c>
      <c r="C275" s="6"/>
      <c r="D275" s="6"/>
      <c r="E275" s="6"/>
      <c r="F275" s="6"/>
      <c r="G275" s="6"/>
      <c r="H275" s="6"/>
      <c r="I275" s="455">
        <v>0</v>
      </c>
      <c r="J275" s="455"/>
      <c r="K275" s="455"/>
      <c r="L275" s="455"/>
      <c r="M275" s="6"/>
      <c r="N275" s="7"/>
      <c r="O275" s="7"/>
      <c r="P275" s="7"/>
      <c r="Q275" s="7"/>
      <c r="R275" s="111"/>
      <c r="S275" s="7"/>
    </row>
    <row r="276" spans="1:19" ht="17.25" customHeight="1" x14ac:dyDescent="0.25">
      <c r="A276" s="6"/>
      <c r="B276" s="110" t="s">
        <v>443</v>
      </c>
      <c r="C276" s="6"/>
      <c r="D276" s="6"/>
      <c r="E276" s="6"/>
      <c r="F276" s="6"/>
      <c r="G276" s="6"/>
      <c r="H276" s="6"/>
      <c r="I276" s="455">
        <v>0</v>
      </c>
      <c r="J276" s="455"/>
      <c r="K276" s="455"/>
      <c r="L276" s="455"/>
      <c r="M276" s="6"/>
      <c r="N276" s="7"/>
      <c r="O276" s="7"/>
      <c r="P276" s="7"/>
      <c r="Q276" s="7"/>
      <c r="R276" s="111"/>
      <c r="S276" s="7"/>
    </row>
    <row r="277" spans="1:19" ht="17.25" customHeight="1" x14ac:dyDescent="0.25">
      <c r="A277" s="6"/>
      <c r="B277" s="110" t="s">
        <v>444</v>
      </c>
      <c r="C277" s="6"/>
      <c r="D277" s="6"/>
      <c r="E277" s="6"/>
      <c r="F277" s="6"/>
      <c r="G277" s="6"/>
      <c r="H277" s="6"/>
      <c r="I277" s="455">
        <v>0</v>
      </c>
      <c r="J277" s="455"/>
      <c r="K277" s="455"/>
      <c r="L277" s="455"/>
      <c r="M277" s="6"/>
      <c r="N277" s="7"/>
      <c r="O277" s="7"/>
      <c r="P277" s="7"/>
      <c r="Q277" s="7"/>
      <c r="R277" s="111"/>
      <c r="S277" s="7"/>
    </row>
    <row r="278" spans="1:19" ht="17.25" customHeight="1" x14ac:dyDescent="0.25">
      <c r="A278" s="6"/>
      <c r="B278" s="110" t="s">
        <v>454</v>
      </c>
      <c r="C278" s="6"/>
      <c r="D278" s="6"/>
      <c r="E278" s="6"/>
      <c r="F278" s="6"/>
      <c r="G278" s="6"/>
      <c r="H278" s="6"/>
      <c r="I278" s="6"/>
      <c r="J278" s="6"/>
      <c r="K278" s="6"/>
      <c r="L278" s="6"/>
      <c r="M278" s="6"/>
      <c r="N278" s="455">
        <f>SUM(I271:L277)</f>
        <v>10000000</v>
      </c>
      <c r="O278" s="455"/>
      <c r="P278" s="455"/>
      <c r="Q278" s="455"/>
      <c r="R278" s="111"/>
      <c r="S278" s="7"/>
    </row>
    <row r="279" spans="1:19" ht="17.25" customHeight="1" x14ac:dyDescent="0.25">
      <c r="A279" s="6"/>
      <c r="B279" s="110" t="s">
        <v>452</v>
      </c>
      <c r="C279" s="6"/>
      <c r="D279" s="6"/>
      <c r="E279" s="6"/>
      <c r="F279" s="6"/>
      <c r="G279" s="6"/>
      <c r="H279" s="6"/>
      <c r="I279" s="6"/>
      <c r="J279" s="6"/>
      <c r="K279" s="6"/>
      <c r="L279" s="6"/>
      <c r="M279" s="6"/>
      <c r="N279" s="455">
        <f>N268-N278</f>
        <v>150000000</v>
      </c>
      <c r="O279" s="455"/>
      <c r="P279" s="455"/>
      <c r="Q279" s="455"/>
      <c r="R279" s="111"/>
      <c r="S279" s="7"/>
    </row>
    <row r="280" spans="1:19" ht="17.25" customHeight="1" x14ac:dyDescent="0.25">
      <c r="A280" s="6"/>
      <c r="B280" s="110" t="s">
        <v>453</v>
      </c>
      <c r="C280" s="6"/>
      <c r="D280" s="6"/>
      <c r="E280" s="6"/>
      <c r="F280" s="6"/>
      <c r="G280" s="6"/>
      <c r="H280" s="6"/>
      <c r="I280" s="6"/>
      <c r="J280" s="6"/>
      <c r="K280" s="6"/>
      <c r="L280" s="6"/>
      <c r="M280" s="6"/>
      <c r="N280" s="455">
        <f>N279</f>
        <v>150000000</v>
      </c>
      <c r="O280" s="455"/>
      <c r="P280" s="455"/>
      <c r="Q280" s="455"/>
      <c r="R280" s="111"/>
      <c r="S280" s="7"/>
    </row>
    <row r="281" spans="1:19" ht="17.25" customHeight="1" x14ac:dyDescent="0.25">
      <c r="A281" s="6"/>
      <c r="B281" s="110" t="s">
        <v>445</v>
      </c>
      <c r="C281" s="6"/>
      <c r="D281" s="6"/>
      <c r="E281" s="6"/>
      <c r="F281" s="6"/>
      <c r="G281" s="6"/>
      <c r="H281" s="6"/>
      <c r="I281" s="6"/>
      <c r="J281" s="6"/>
      <c r="K281" s="6"/>
      <c r="L281" s="6"/>
      <c r="M281" s="6"/>
      <c r="N281" s="455">
        <f>P221</f>
        <v>25000000</v>
      </c>
      <c r="O281" s="455"/>
      <c r="P281" s="455"/>
      <c r="Q281" s="455"/>
      <c r="R281" s="111"/>
      <c r="S281" s="7"/>
    </row>
    <row r="282" spans="1:19" ht="17.25" customHeight="1" x14ac:dyDescent="0.25">
      <c r="A282" s="6"/>
      <c r="B282" s="651" t="s">
        <v>34</v>
      </c>
      <c r="C282" s="652"/>
      <c r="D282" s="652"/>
      <c r="E282" s="652"/>
      <c r="F282" s="652"/>
      <c r="G282" s="652"/>
      <c r="H282" s="652"/>
      <c r="I282" s="652"/>
      <c r="J282" s="652"/>
      <c r="K282" s="652"/>
      <c r="L282" s="652"/>
      <c r="M282" s="652"/>
      <c r="N282" s="652"/>
      <c r="O282" s="652"/>
      <c r="P282" s="652"/>
      <c r="Q282" s="652"/>
      <c r="R282" s="653"/>
      <c r="S282" s="7"/>
    </row>
    <row r="283" spans="1:19" ht="17.25" customHeight="1" x14ac:dyDescent="0.25">
      <c r="A283" s="6"/>
      <c r="B283" s="42"/>
      <c r="C283" s="654" t="s">
        <v>455</v>
      </c>
      <c r="D283" s="654"/>
      <c r="E283" s="654"/>
      <c r="F283" s="654"/>
      <c r="G283" s="6"/>
      <c r="H283" s="6"/>
      <c r="I283" s="6"/>
      <c r="J283" s="6"/>
      <c r="K283" s="6"/>
      <c r="L283" s="6"/>
      <c r="M283" s="6"/>
      <c r="N283" s="6"/>
      <c r="O283" s="1"/>
      <c r="P283" s="1"/>
      <c r="Q283" s="1"/>
      <c r="R283" s="9"/>
      <c r="S283" s="7"/>
    </row>
    <row r="284" spans="1:19" ht="17.25" customHeight="1" x14ac:dyDescent="0.25">
      <c r="A284" s="6"/>
      <c r="B284" s="42"/>
      <c r="C284" s="596">
        <f>N280</f>
        <v>150000000</v>
      </c>
      <c r="D284" s="597"/>
      <c r="E284" s="597"/>
      <c r="F284" s="597"/>
      <c r="G284" s="510" t="s">
        <v>10</v>
      </c>
      <c r="H284" s="197"/>
      <c r="I284" s="197"/>
      <c r="J284" s="197"/>
      <c r="K284" s="197"/>
      <c r="L284" s="510">
        <v>1</v>
      </c>
      <c r="M284" s="511">
        <f>C284/C285*L284</f>
        <v>2.0737327188940089</v>
      </c>
      <c r="N284" s="512"/>
      <c r="O284" s="1"/>
      <c r="P284" s="1"/>
      <c r="Q284" s="1"/>
      <c r="R284" s="9"/>
      <c r="S284" s="7"/>
    </row>
    <row r="285" spans="1:19" ht="17.25" customHeight="1" x14ac:dyDescent="0.25">
      <c r="A285" s="6"/>
      <c r="B285" s="42"/>
      <c r="C285" s="594">
        <f>P221+O327</f>
        <v>72333333.333333343</v>
      </c>
      <c r="D285" s="595"/>
      <c r="E285" s="595"/>
      <c r="F285" s="595"/>
      <c r="G285" s="510"/>
      <c r="H285" s="197"/>
      <c r="I285" s="197"/>
      <c r="J285" s="197"/>
      <c r="K285" s="197"/>
      <c r="L285" s="510"/>
      <c r="M285" s="513"/>
      <c r="N285" s="514"/>
      <c r="O285" s="1"/>
      <c r="P285" s="1"/>
      <c r="Q285" s="1"/>
      <c r="R285" s="9"/>
      <c r="S285" s="7"/>
    </row>
    <row r="286" spans="1:19" ht="17.25" customHeight="1" x14ac:dyDescent="0.25">
      <c r="A286" s="6"/>
      <c r="B286" s="44"/>
      <c r="C286" s="62" t="s">
        <v>36</v>
      </c>
      <c r="D286" s="16"/>
      <c r="E286" s="16"/>
      <c r="F286" s="16"/>
      <c r="G286" s="16"/>
      <c r="H286" s="16"/>
      <c r="I286" s="16"/>
      <c r="J286" s="16"/>
      <c r="K286" s="16"/>
      <c r="L286" s="16"/>
      <c r="M286" s="16"/>
      <c r="N286" s="16"/>
      <c r="O286" s="27"/>
      <c r="P286" s="27"/>
      <c r="Q286" s="27"/>
      <c r="R286" s="30"/>
      <c r="S286" s="7"/>
    </row>
    <row r="287" spans="1:19" ht="17.25" customHeight="1" thickBot="1" x14ac:dyDescent="0.3">
      <c r="A287" s="6"/>
      <c r="B287" s="6"/>
      <c r="C287" s="6"/>
      <c r="D287" s="6"/>
      <c r="E287" s="6"/>
      <c r="F287" s="6"/>
      <c r="G287" s="6"/>
      <c r="H287" s="6"/>
      <c r="I287" s="6"/>
      <c r="J287" s="6"/>
      <c r="K287" s="6"/>
      <c r="L287" s="6"/>
      <c r="M287" s="6"/>
      <c r="N287" s="7"/>
      <c r="O287" s="7"/>
      <c r="P287" s="7"/>
      <c r="Q287" s="7"/>
      <c r="R287" s="7"/>
      <c r="S287" s="7"/>
    </row>
    <row r="288" spans="1:19" ht="17.25" customHeight="1" thickBot="1" x14ac:dyDescent="0.3">
      <c r="A288" s="6"/>
      <c r="B288" s="452" t="s">
        <v>508</v>
      </c>
      <c r="C288" s="453"/>
      <c r="D288" s="453"/>
      <c r="E288" s="453"/>
      <c r="F288" s="453"/>
      <c r="G288" s="453"/>
      <c r="H288" s="453"/>
      <c r="I288" s="453"/>
      <c r="J288" s="453"/>
      <c r="K288" s="453"/>
      <c r="L288" s="453"/>
      <c r="M288" s="453"/>
      <c r="N288" s="453"/>
      <c r="O288" s="453"/>
      <c r="P288" s="454"/>
      <c r="Q288" s="7"/>
      <c r="R288" s="7"/>
      <c r="S288" s="7"/>
    </row>
    <row r="289" spans="1:19" ht="17.25" customHeight="1" x14ac:dyDescent="0.25">
      <c r="A289" s="6"/>
      <c r="B289" s="383" t="s">
        <v>487</v>
      </c>
      <c r="C289" s="108"/>
      <c r="D289" s="108"/>
      <c r="E289" s="108"/>
      <c r="F289" s="108"/>
      <c r="G289" s="108"/>
      <c r="H289" s="108"/>
      <c r="I289" s="108"/>
      <c r="J289" s="108"/>
      <c r="K289" s="108"/>
      <c r="L289" s="108"/>
      <c r="M289" s="108"/>
      <c r="N289" s="116"/>
      <c r="O289" s="116"/>
      <c r="P289" s="117"/>
      <c r="Q289" s="7"/>
      <c r="R289" s="7"/>
      <c r="S289" s="7"/>
    </row>
    <row r="290" spans="1:19" ht="17.25" customHeight="1" x14ac:dyDescent="0.25">
      <c r="A290" s="6"/>
      <c r="B290" s="367" t="s">
        <v>488</v>
      </c>
      <c r="C290" s="24"/>
      <c r="D290" s="24"/>
      <c r="E290" s="24"/>
      <c r="F290" s="24"/>
      <c r="G290" s="24"/>
      <c r="H290" s="24"/>
      <c r="I290" s="24"/>
      <c r="J290" s="24"/>
      <c r="K290" s="24"/>
      <c r="L290" s="24"/>
      <c r="M290" s="24"/>
      <c r="N290" s="22"/>
      <c r="O290" s="22"/>
      <c r="P290" s="368"/>
      <c r="Q290" s="7"/>
      <c r="R290" s="7"/>
      <c r="S290" s="7"/>
    </row>
    <row r="291" spans="1:19" ht="17.25" customHeight="1" thickBot="1" x14ac:dyDescent="0.3">
      <c r="A291" s="6"/>
      <c r="B291" s="689" t="s">
        <v>489</v>
      </c>
      <c r="C291" s="690"/>
      <c r="D291" s="690"/>
      <c r="E291" s="690"/>
      <c r="F291" s="690"/>
      <c r="G291" s="690"/>
      <c r="H291" s="24" t="s">
        <v>10</v>
      </c>
      <c r="I291" s="369">
        <v>30</v>
      </c>
      <c r="J291" s="370" t="s">
        <v>490</v>
      </c>
      <c r="K291" s="24"/>
      <c r="L291" s="691">
        <f>E227+E228</f>
        <v>800000000</v>
      </c>
      <c r="M291" s="691"/>
      <c r="N291" s="691"/>
      <c r="O291" s="22" t="s">
        <v>10</v>
      </c>
      <c r="P291" s="371">
        <v>30</v>
      </c>
      <c r="Q291" s="7"/>
      <c r="R291" s="7"/>
      <c r="S291" s="7"/>
    </row>
    <row r="292" spans="1:19" ht="17.25" customHeight="1" x14ac:dyDescent="0.25">
      <c r="A292" s="6"/>
      <c r="B292" s="692" t="s">
        <v>491</v>
      </c>
      <c r="C292" s="693"/>
      <c r="D292" s="693"/>
      <c r="E292" s="693"/>
      <c r="F292" s="693"/>
      <c r="G292" s="693"/>
      <c r="H292" s="24"/>
      <c r="I292" s="24"/>
      <c r="J292" s="24"/>
      <c r="K292" s="24"/>
      <c r="L292" s="694">
        <f>N266</f>
        <v>800000000</v>
      </c>
      <c r="M292" s="694"/>
      <c r="N292" s="694"/>
      <c r="O292" s="22"/>
      <c r="P292" s="368"/>
      <c r="Q292" s="7"/>
      <c r="R292" s="7"/>
      <c r="S292" s="7"/>
    </row>
    <row r="293" spans="1:19" ht="17.25" customHeight="1" x14ac:dyDescent="0.25">
      <c r="A293" s="6"/>
      <c r="B293" s="367"/>
      <c r="C293" s="24"/>
      <c r="D293" s="24"/>
      <c r="E293" s="24"/>
      <c r="F293" s="24"/>
      <c r="G293" s="24"/>
      <c r="H293" s="24"/>
      <c r="I293" s="24"/>
      <c r="J293" s="369" t="s">
        <v>490</v>
      </c>
      <c r="K293" s="24"/>
      <c r="L293" s="694">
        <f>L291/L292*P291</f>
        <v>30</v>
      </c>
      <c r="M293" s="694"/>
      <c r="N293" s="694"/>
      <c r="O293" s="22" t="s">
        <v>494</v>
      </c>
      <c r="P293" s="368"/>
      <c r="Q293" s="7"/>
      <c r="R293" s="7"/>
      <c r="S293" s="7"/>
    </row>
    <row r="294" spans="1:19" ht="17.25" customHeight="1" x14ac:dyDescent="0.25">
      <c r="A294" s="6"/>
      <c r="B294" s="367"/>
      <c r="C294" s="24"/>
      <c r="D294" s="24"/>
      <c r="E294" s="24"/>
      <c r="F294" s="24"/>
      <c r="G294" s="24"/>
      <c r="H294" s="24"/>
      <c r="I294" s="24"/>
      <c r="J294" s="369"/>
      <c r="K294" s="24"/>
      <c r="L294" s="373"/>
      <c r="M294" s="373"/>
      <c r="N294" s="373"/>
      <c r="O294" s="22"/>
      <c r="P294" s="368"/>
      <c r="Q294" s="7"/>
      <c r="R294" s="7"/>
      <c r="S294" s="7"/>
    </row>
    <row r="295" spans="1:19" ht="17.25" customHeight="1" x14ac:dyDescent="0.25">
      <c r="A295" s="6"/>
      <c r="B295" s="110" t="s">
        <v>492</v>
      </c>
      <c r="C295" s="6"/>
      <c r="D295" s="6"/>
      <c r="E295" s="6"/>
      <c r="F295" s="6"/>
      <c r="G295" s="6"/>
      <c r="H295" s="6"/>
      <c r="I295" s="6"/>
      <c r="J295" s="6"/>
      <c r="K295" s="6"/>
      <c r="L295" s="6"/>
      <c r="M295" s="6"/>
      <c r="N295" s="7"/>
      <c r="O295" s="7"/>
      <c r="P295" s="111"/>
      <c r="Q295" s="7"/>
      <c r="R295" s="7"/>
      <c r="S295" s="7"/>
    </row>
    <row r="296" spans="1:19" ht="17.25" customHeight="1" thickBot="1" x14ac:dyDescent="0.3">
      <c r="A296" s="6"/>
      <c r="B296" s="689" t="s">
        <v>493</v>
      </c>
      <c r="C296" s="690"/>
      <c r="D296" s="690"/>
      <c r="E296" s="690"/>
      <c r="F296" s="690"/>
      <c r="G296" s="690"/>
      <c r="H296" s="24" t="s">
        <v>10</v>
      </c>
      <c r="I296" s="369">
        <v>30</v>
      </c>
      <c r="J296" s="370" t="s">
        <v>490</v>
      </c>
      <c r="K296" s="24"/>
      <c r="L296" s="691">
        <f>E229</f>
        <v>346394000</v>
      </c>
      <c r="M296" s="691"/>
      <c r="N296" s="691"/>
      <c r="O296" s="22" t="s">
        <v>10</v>
      </c>
      <c r="P296" s="371">
        <v>30</v>
      </c>
      <c r="Q296" s="7"/>
      <c r="R296" s="7"/>
      <c r="S296" s="7"/>
    </row>
    <row r="297" spans="1:19" ht="17.25" customHeight="1" x14ac:dyDescent="0.25">
      <c r="A297" s="6"/>
      <c r="B297" s="692" t="s">
        <v>491</v>
      </c>
      <c r="C297" s="693"/>
      <c r="D297" s="693"/>
      <c r="E297" s="693"/>
      <c r="F297" s="693"/>
      <c r="G297" s="693"/>
      <c r="H297" s="24"/>
      <c r="I297" s="24"/>
      <c r="J297" s="24"/>
      <c r="K297" s="24"/>
      <c r="L297" s="694">
        <f>N266</f>
        <v>800000000</v>
      </c>
      <c r="M297" s="694"/>
      <c r="N297" s="694"/>
      <c r="O297" s="22"/>
      <c r="P297" s="368"/>
      <c r="Q297" s="7"/>
      <c r="R297" s="7"/>
      <c r="S297" s="7"/>
    </row>
    <row r="298" spans="1:19" ht="17.25" customHeight="1" x14ac:dyDescent="0.25">
      <c r="A298" s="6"/>
      <c r="B298" s="367"/>
      <c r="C298" s="24"/>
      <c r="D298" s="24"/>
      <c r="E298" s="24"/>
      <c r="F298" s="24"/>
      <c r="G298" s="24"/>
      <c r="H298" s="24"/>
      <c r="I298" s="24"/>
      <c r="J298" s="24"/>
      <c r="K298" s="24"/>
      <c r="L298" s="694">
        <f>L296/L297*P296</f>
        <v>12.989775</v>
      </c>
      <c r="M298" s="694"/>
      <c r="N298" s="694"/>
      <c r="O298" s="22" t="s">
        <v>494</v>
      </c>
      <c r="P298" s="368"/>
      <c r="Q298" s="7"/>
      <c r="R298" s="7"/>
      <c r="S298" s="7"/>
    </row>
    <row r="299" spans="1:19" ht="17.25" customHeight="1" x14ac:dyDescent="0.25">
      <c r="A299" s="6"/>
      <c r="B299" s="110"/>
      <c r="C299" s="6"/>
      <c r="D299" s="6"/>
      <c r="E299" s="6"/>
      <c r="F299" s="6"/>
      <c r="G299" s="6"/>
      <c r="H299" s="6"/>
      <c r="I299" s="6"/>
      <c r="J299" s="6"/>
      <c r="K299" s="6"/>
      <c r="L299" s="6"/>
      <c r="M299" s="6"/>
      <c r="N299" s="7"/>
      <c r="O299" s="7"/>
      <c r="P299" s="111"/>
      <c r="Q299" s="7"/>
      <c r="R299" s="7"/>
      <c r="S299" s="7"/>
    </row>
    <row r="300" spans="1:19" ht="17.25" customHeight="1" x14ac:dyDescent="0.25">
      <c r="A300" s="6"/>
      <c r="B300" s="367" t="s">
        <v>495</v>
      </c>
      <c r="C300" s="24"/>
      <c r="D300" s="24"/>
      <c r="E300" s="24"/>
      <c r="F300" s="24"/>
      <c r="G300" s="24"/>
      <c r="H300" s="24"/>
      <c r="I300" s="24"/>
      <c r="J300" s="24"/>
      <c r="K300" s="24"/>
      <c r="L300" s="24"/>
      <c r="M300" s="24"/>
      <c r="N300" s="22"/>
      <c r="O300" s="22"/>
      <c r="P300" s="368"/>
      <c r="Q300" s="7"/>
      <c r="R300" s="7"/>
      <c r="S300" s="7"/>
    </row>
    <row r="301" spans="1:19" ht="17.25" customHeight="1" thickBot="1" x14ac:dyDescent="0.3">
      <c r="A301" s="6"/>
      <c r="B301" s="689" t="s">
        <v>496</v>
      </c>
      <c r="C301" s="690"/>
      <c r="D301" s="690"/>
      <c r="E301" s="690"/>
      <c r="F301" s="690"/>
      <c r="G301" s="690"/>
      <c r="H301" s="24" t="s">
        <v>10</v>
      </c>
      <c r="I301" s="369">
        <v>30</v>
      </c>
      <c r="J301" s="370" t="s">
        <v>490</v>
      </c>
      <c r="K301" s="24"/>
      <c r="L301" s="691">
        <f>E235</f>
        <v>2233336000</v>
      </c>
      <c r="M301" s="691"/>
      <c r="N301" s="691"/>
      <c r="O301" s="22" t="s">
        <v>10</v>
      </c>
      <c r="P301" s="371">
        <v>30</v>
      </c>
      <c r="Q301" s="7"/>
      <c r="R301" s="7"/>
      <c r="S301" s="7"/>
    </row>
    <row r="302" spans="1:19" ht="17.25" customHeight="1" x14ac:dyDescent="0.25">
      <c r="A302" s="6"/>
      <c r="B302" s="692" t="s">
        <v>189</v>
      </c>
      <c r="C302" s="693"/>
      <c r="D302" s="693"/>
      <c r="E302" s="693"/>
      <c r="F302" s="693"/>
      <c r="G302" s="693"/>
      <c r="H302" s="24"/>
      <c r="I302" s="24"/>
      <c r="J302" s="24"/>
      <c r="K302" s="24"/>
      <c r="L302" s="694">
        <f>N267</f>
        <v>640000000</v>
      </c>
      <c r="M302" s="694"/>
      <c r="N302" s="694"/>
      <c r="O302" s="22"/>
      <c r="P302" s="368"/>
      <c r="Q302" s="7"/>
      <c r="R302" s="7"/>
      <c r="S302" s="7"/>
    </row>
    <row r="303" spans="1:19" ht="17.25" customHeight="1" x14ac:dyDescent="0.25">
      <c r="A303" s="6"/>
      <c r="B303" s="367"/>
      <c r="C303" s="24"/>
      <c r="D303" s="24"/>
      <c r="E303" s="24"/>
      <c r="F303" s="24"/>
      <c r="G303" s="24"/>
      <c r="H303" s="24"/>
      <c r="I303" s="24"/>
      <c r="J303" s="24"/>
      <c r="K303" s="24"/>
      <c r="L303" s="691">
        <f>L301/L302*P301</f>
        <v>104.687625</v>
      </c>
      <c r="M303" s="691"/>
      <c r="N303" s="691"/>
      <c r="O303" s="22" t="s">
        <v>494</v>
      </c>
      <c r="P303" s="368"/>
      <c r="Q303" s="7"/>
      <c r="R303" s="7"/>
      <c r="S303" s="7"/>
    </row>
    <row r="304" spans="1:19" ht="17.25" customHeight="1" x14ac:dyDescent="0.25">
      <c r="A304" s="6"/>
      <c r="B304" s="110"/>
      <c r="C304" s="6"/>
      <c r="D304" s="6"/>
      <c r="E304" s="6"/>
      <c r="F304" s="6"/>
      <c r="G304" s="6"/>
      <c r="H304" s="6"/>
      <c r="I304" s="6"/>
      <c r="J304" s="6"/>
      <c r="K304" s="6"/>
      <c r="L304" s="6"/>
      <c r="M304" s="6"/>
      <c r="N304" s="7"/>
      <c r="O304" s="7"/>
      <c r="P304" s="111"/>
      <c r="Q304" s="7"/>
      <c r="R304" s="7"/>
      <c r="S304" s="7"/>
    </row>
    <row r="305" spans="1:19" ht="17.25" customHeight="1" x14ac:dyDescent="0.25">
      <c r="A305" s="6"/>
      <c r="B305" s="110"/>
      <c r="C305" s="6"/>
      <c r="D305" s="6"/>
      <c r="E305" s="6"/>
      <c r="F305" s="6"/>
      <c r="G305" s="6"/>
      <c r="H305" s="6"/>
      <c r="I305" s="6"/>
      <c r="J305" s="6"/>
      <c r="K305" s="6"/>
      <c r="L305" s="6"/>
      <c r="M305" s="6"/>
      <c r="N305" s="7"/>
      <c r="O305" s="7"/>
      <c r="P305" s="111"/>
      <c r="Q305" s="7"/>
      <c r="R305" s="7"/>
      <c r="S305" s="7"/>
    </row>
    <row r="306" spans="1:19" ht="17.25" customHeight="1" x14ac:dyDescent="0.25">
      <c r="A306" s="6"/>
      <c r="B306" s="110"/>
      <c r="C306" s="6"/>
      <c r="D306" s="6"/>
      <c r="E306" s="6"/>
      <c r="F306" s="6"/>
      <c r="G306" s="6"/>
      <c r="H306" s="6"/>
      <c r="I306" s="6"/>
      <c r="J306" s="6"/>
      <c r="K306" s="6"/>
      <c r="L306" s="6"/>
      <c r="M306" s="6"/>
      <c r="N306" s="7"/>
      <c r="O306" s="7"/>
      <c r="P306" s="111"/>
      <c r="Q306" s="7"/>
      <c r="R306" s="7"/>
      <c r="S306" s="7"/>
    </row>
    <row r="307" spans="1:19" ht="17.25" customHeight="1" x14ac:dyDescent="0.25">
      <c r="A307" s="6"/>
      <c r="B307" s="110"/>
      <c r="C307" s="6"/>
      <c r="D307" s="6"/>
      <c r="E307" s="6"/>
      <c r="F307" s="6"/>
      <c r="G307" s="6"/>
      <c r="H307" s="6"/>
      <c r="I307" s="6"/>
      <c r="J307" s="6"/>
      <c r="K307" s="6"/>
      <c r="L307" s="6"/>
      <c r="M307" s="6"/>
      <c r="N307" s="7"/>
      <c r="O307" s="7"/>
      <c r="P307" s="111"/>
      <c r="Q307" s="7"/>
      <c r="R307" s="7"/>
      <c r="S307" s="7"/>
    </row>
    <row r="308" spans="1:19" ht="17.25" customHeight="1" x14ac:dyDescent="0.25">
      <c r="A308" s="6"/>
      <c r="B308" s="374" t="s">
        <v>497</v>
      </c>
      <c r="C308" s="375"/>
      <c r="D308" s="375"/>
      <c r="E308" s="375"/>
      <c r="F308" s="375"/>
      <c r="G308" s="375"/>
      <c r="H308" s="24"/>
      <c r="I308" s="24"/>
      <c r="J308" s="24"/>
      <c r="K308" s="24"/>
      <c r="L308" s="694">
        <f>L293+L298+L303</f>
        <v>147.67740000000001</v>
      </c>
      <c r="M308" s="694"/>
      <c r="N308" s="694"/>
      <c r="O308" s="22" t="s">
        <v>494</v>
      </c>
      <c r="P308" s="368"/>
      <c r="Q308" s="7"/>
      <c r="R308" s="7"/>
      <c r="S308" s="7"/>
    </row>
    <row r="309" spans="1:19" ht="17.25" customHeight="1" thickBot="1" x14ac:dyDescent="0.3">
      <c r="A309" s="6"/>
      <c r="B309" s="376" t="s">
        <v>490</v>
      </c>
      <c r="C309" s="690" t="s">
        <v>498</v>
      </c>
      <c r="D309" s="690"/>
      <c r="E309" s="690"/>
      <c r="F309" s="690"/>
      <c r="G309" s="690"/>
      <c r="H309" s="690"/>
      <c r="I309" s="24"/>
      <c r="J309" s="369" t="s">
        <v>490</v>
      </c>
      <c r="K309" s="24"/>
      <c r="L309" s="372">
        <f>I301</f>
        <v>30</v>
      </c>
      <c r="M309" s="377"/>
      <c r="N309" s="378"/>
      <c r="O309" s="22"/>
      <c r="P309" s="368"/>
      <c r="Q309" s="7"/>
      <c r="R309" s="7"/>
      <c r="S309" s="7"/>
    </row>
    <row r="310" spans="1:19" ht="17.25" customHeight="1" x14ac:dyDescent="0.25">
      <c r="A310" s="6"/>
      <c r="B310" s="367"/>
      <c r="C310" s="693" t="s">
        <v>499</v>
      </c>
      <c r="D310" s="693"/>
      <c r="E310" s="693"/>
      <c r="F310" s="693"/>
      <c r="G310" s="693"/>
      <c r="H310" s="693"/>
      <c r="I310" s="24"/>
      <c r="J310" s="24"/>
      <c r="K310" s="24"/>
      <c r="L310" s="373">
        <f>L308</f>
        <v>147.67740000000001</v>
      </c>
      <c r="M310" s="377"/>
      <c r="N310" s="377"/>
      <c r="O310" s="22"/>
      <c r="P310" s="368"/>
      <c r="Q310" s="7"/>
      <c r="R310" s="7"/>
      <c r="S310" s="7"/>
    </row>
    <row r="311" spans="1:19" ht="17.25" customHeight="1" x14ac:dyDescent="0.25">
      <c r="A311" s="6"/>
      <c r="B311" s="367"/>
      <c r="C311" s="24"/>
      <c r="D311" s="24"/>
      <c r="E311" s="24"/>
      <c r="F311" s="24"/>
      <c r="G311" s="24"/>
      <c r="H311" s="24"/>
      <c r="I311" s="24"/>
      <c r="J311" s="369" t="s">
        <v>490</v>
      </c>
      <c r="K311" s="24"/>
      <c r="L311" s="24">
        <f>L309/L310</f>
        <v>0.20314550499941086</v>
      </c>
      <c r="M311" s="24"/>
      <c r="N311" s="22" t="s">
        <v>500</v>
      </c>
      <c r="O311" s="22"/>
      <c r="P311" s="368"/>
      <c r="Q311" s="7"/>
      <c r="R311" s="7"/>
      <c r="S311" s="7"/>
    </row>
    <row r="312" spans="1:19" ht="17.25" customHeight="1" x14ac:dyDescent="0.25">
      <c r="A312" s="6"/>
      <c r="B312" s="110"/>
      <c r="C312" s="6"/>
      <c r="D312" s="6"/>
      <c r="E312" s="6"/>
      <c r="F312" s="6"/>
      <c r="G312" s="6"/>
      <c r="H312" s="6"/>
      <c r="I312" s="6"/>
      <c r="J312" s="6"/>
      <c r="K312" s="6"/>
      <c r="L312" s="6"/>
      <c r="M312" s="6"/>
      <c r="N312" s="7"/>
      <c r="O312" s="7"/>
      <c r="P312" s="111"/>
      <c r="Q312" s="7"/>
      <c r="R312" s="7"/>
      <c r="S312" s="7"/>
    </row>
    <row r="313" spans="1:19" ht="17.25" customHeight="1" x14ac:dyDescent="0.25">
      <c r="A313" s="6"/>
      <c r="B313" s="367" t="s">
        <v>501</v>
      </c>
      <c r="C313" s="6"/>
      <c r="D313" s="6"/>
      <c r="E313" s="6"/>
      <c r="F313" s="6"/>
      <c r="G313" s="6"/>
      <c r="H313" s="6"/>
      <c r="I313" s="6"/>
      <c r="J313" s="6"/>
      <c r="K313" s="6"/>
      <c r="L313" s="6"/>
      <c r="M313" s="7"/>
      <c r="N313" s="7"/>
      <c r="O313" s="7"/>
      <c r="P313" s="111"/>
      <c r="Q313" s="7"/>
      <c r="R313" s="7"/>
      <c r="S313" s="7"/>
    </row>
    <row r="314" spans="1:19" ht="17.25" customHeight="1" thickBot="1" x14ac:dyDescent="0.3">
      <c r="A314" s="6"/>
      <c r="B314" s="689" t="s">
        <v>491</v>
      </c>
      <c r="C314" s="690"/>
      <c r="D314" s="690"/>
      <c r="E314" s="690"/>
      <c r="F314" s="690"/>
      <c r="G314" s="690"/>
      <c r="H314" s="6"/>
      <c r="I314" s="366" t="s">
        <v>490</v>
      </c>
      <c r="J314" s="6"/>
      <c r="K314" s="691">
        <f>N266</f>
        <v>800000000</v>
      </c>
      <c r="L314" s="691"/>
      <c r="M314" s="691"/>
      <c r="N314" s="7"/>
      <c r="O314" s="7"/>
      <c r="P314" s="111"/>
      <c r="Q314" s="7"/>
      <c r="R314" s="7"/>
      <c r="S314" s="7"/>
    </row>
    <row r="315" spans="1:19" ht="17.25" customHeight="1" x14ac:dyDescent="0.25">
      <c r="A315" s="6"/>
      <c r="B315" s="692" t="s">
        <v>502</v>
      </c>
      <c r="C315" s="693"/>
      <c r="D315" s="693"/>
      <c r="E315" s="693"/>
      <c r="F315" s="693"/>
      <c r="G315" s="693"/>
      <c r="H315" s="6"/>
      <c r="I315" s="6"/>
      <c r="J315" s="6"/>
      <c r="K315" s="694">
        <f>L311</f>
        <v>0.20314550499941086</v>
      </c>
      <c r="L315" s="694"/>
      <c r="M315" s="694"/>
      <c r="N315" s="7"/>
      <c r="O315" s="7"/>
      <c r="P315" s="111"/>
      <c r="Q315" s="7"/>
      <c r="R315" s="7"/>
      <c r="S315" s="7"/>
    </row>
    <row r="316" spans="1:19" ht="17.25" customHeight="1" x14ac:dyDescent="0.25">
      <c r="A316" s="6"/>
      <c r="B316" s="110"/>
      <c r="C316" s="6"/>
      <c r="D316" s="6"/>
      <c r="E316" s="6"/>
      <c r="F316" s="6"/>
      <c r="G316" s="6"/>
      <c r="H316" s="6"/>
      <c r="I316" s="366" t="s">
        <v>490</v>
      </c>
      <c r="J316" s="6"/>
      <c r="K316" s="695">
        <f>K314/K315</f>
        <v>3938064000.0000005</v>
      </c>
      <c r="L316" s="695"/>
      <c r="M316" s="695"/>
      <c r="N316" s="7"/>
      <c r="O316" s="7"/>
      <c r="P316" s="111"/>
      <c r="Q316" s="7"/>
      <c r="R316" s="7"/>
      <c r="S316" s="7"/>
    </row>
    <row r="317" spans="1:19" ht="17.25" customHeight="1" x14ac:dyDescent="0.25">
      <c r="A317" s="6"/>
      <c r="B317" s="110" t="s">
        <v>503</v>
      </c>
      <c r="C317" s="6"/>
      <c r="D317" s="6"/>
      <c r="E317" s="6"/>
      <c r="F317" s="6"/>
      <c r="G317" s="6"/>
      <c r="H317" s="6"/>
      <c r="I317" s="6"/>
      <c r="J317" s="6"/>
      <c r="K317" s="6"/>
      <c r="L317" s="6"/>
      <c r="M317" s="7"/>
      <c r="N317" s="7"/>
      <c r="O317" s="7"/>
      <c r="P317" s="111"/>
      <c r="Q317" s="7"/>
      <c r="R317" s="7"/>
      <c r="S317" s="7"/>
    </row>
    <row r="318" spans="1:19" ht="17.25" customHeight="1" x14ac:dyDescent="0.25">
      <c r="A318" s="6"/>
      <c r="B318" s="367"/>
      <c r="C318" s="379">
        <v>0.05</v>
      </c>
      <c r="D318" s="510" t="s">
        <v>504</v>
      </c>
      <c r="E318" s="510"/>
      <c r="F318" s="510"/>
      <c r="G318" s="510"/>
      <c r="H318" s="366" t="s">
        <v>10</v>
      </c>
      <c r="I318" s="697">
        <f>K316*5%</f>
        <v>196903200.00000003</v>
      </c>
      <c r="J318" s="694"/>
      <c r="K318" s="694"/>
      <c r="L318" s="6"/>
      <c r="M318" s="7"/>
      <c r="N318" s="7"/>
      <c r="O318" s="7"/>
      <c r="P318" s="111"/>
      <c r="Q318" s="7"/>
      <c r="R318" s="7"/>
      <c r="S318" s="7"/>
    </row>
    <row r="319" spans="1:19" ht="17.25" customHeight="1" x14ac:dyDescent="0.25">
      <c r="A319" s="6"/>
      <c r="B319" s="698" t="s">
        <v>505</v>
      </c>
      <c r="C319" s="699"/>
      <c r="D319" s="699"/>
      <c r="E319" s="699"/>
      <c r="F319" s="699"/>
      <c r="G319" s="699"/>
      <c r="H319" s="6"/>
      <c r="I319" s="366" t="s">
        <v>490</v>
      </c>
      <c r="J319" s="6"/>
      <c r="K319" s="700">
        <f>K316+I318</f>
        <v>4134967200.0000005</v>
      </c>
      <c r="L319" s="700"/>
      <c r="M319" s="700"/>
      <c r="N319" s="7"/>
      <c r="O319" s="7"/>
      <c r="P319" s="111"/>
      <c r="Q319" s="7"/>
      <c r="R319" s="7"/>
      <c r="S319" s="7"/>
    </row>
    <row r="320" spans="1:19" ht="17.25" customHeight="1" thickBot="1" x14ac:dyDescent="0.3">
      <c r="A320" s="6"/>
      <c r="B320" s="698" t="s">
        <v>506</v>
      </c>
      <c r="C320" s="699"/>
      <c r="D320" s="699"/>
      <c r="E320" s="699"/>
      <c r="F320" s="699"/>
      <c r="G320" s="699"/>
      <c r="H320" s="6"/>
      <c r="I320" s="6"/>
      <c r="J320" s="6"/>
      <c r="K320" s="701">
        <f>N228</f>
        <v>800000000</v>
      </c>
      <c r="L320" s="701"/>
      <c r="M320" s="701"/>
      <c r="N320" s="7"/>
      <c r="O320" s="7"/>
      <c r="P320" s="111"/>
      <c r="Q320" s="7"/>
      <c r="R320" s="7"/>
      <c r="S320" s="7"/>
    </row>
    <row r="321" spans="1:19" ht="17.25" customHeight="1" x14ac:dyDescent="0.25">
      <c r="A321" s="6"/>
      <c r="B321" s="110"/>
      <c r="C321" s="6"/>
      <c r="D321" s="6"/>
      <c r="E321" s="6"/>
      <c r="F321" s="6"/>
      <c r="G321" s="6"/>
      <c r="H321" s="6"/>
      <c r="I321" s="366"/>
      <c r="J321" s="6"/>
      <c r="K321" s="695">
        <f>K319-K320</f>
        <v>3334967200.0000005</v>
      </c>
      <c r="L321" s="695"/>
      <c r="M321" s="695"/>
      <c r="N321" s="7"/>
      <c r="O321" s="7"/>
      <c r="P321" s="111"/>
      <c r="Q321" s="7"/>
      <c r="R321" s="7"/>
      <c r="S321" s="7"/>
    </row>
    <row r="322" spans="1:19" ht="17.25" customHeight="1" thickBot="1" x14ac:dyDescent="0.3">
      <c r="A322" s="6"/>
      <c r="B322" s="382" t="s">
        <v>507</v>
      </c>
      <c r="C322" s="380"/>
      <c r="D322" s="380"/>
      <c r="E322" s="380"/>
      <c r="F322" s="380"/>
      <c r="G322" s="380"/>
      <c r="H322" s="92"/>
      <c r="I322" s="381"/>
      <c r="J322" s="92"/>
      <c r="K322" s="696">
        <f>K321*30%</f>
        <v>1000490160.0000001</v>
      </c>
      <c r="L322" s="696"/>
      <c r="M322" s="696"/>
      <c r="N322" s="119"/>
      <c r="O322" s="119"/>
      <c r="P322" s="120"/>
      <c r="Q322" s="7"/>
      <c r="R322" s="7"/>
      <c r="S322" s="7"/>
    </row>
    <row r="323" spans="1:19" ht="17.25" customHeight="1" x14ac:dyDescent="0.25">
      <c r="A323" s="6"/>
      <c r="B323" s="6"/>
      <c r="C323" s="6"/>
      <c r="D323" s="6"/>
      <c r="E323" s="6"/>
      <c r="F323" s="6"/>
      <c r="G323" s="6"/>
      <c r="H323" s="6"/>
      <c r="I323" s="6"/>
      <c r="J323" s="6"/>
      <c r="K323" s="6"/>
      <c r="L323" s="6"/>
      <c r="M323" s="6"/>
      <c r="N323" s="7"/>
      <c r="O323" s="7"/>
      <c r="P323" s="7"/>
      <c r="Q323" s="7"/>
      <c r="R323" s="7"/>
      <c r="S323" s="7"/>
    </row>
    <row r="324" spans="1:19" ht="17.25" customHeight="1" x14ac:dyDescent="0.25">
      <c r="A324" s="6"/>
      <c r="B324" s="258" t="s">
        <v>199</v>
      </c>
      <c r="C324" s="256"/>
      <c r="D324" s="256"/>
      <c r="E324" s="256"/>
      <c r="F324" s="256"/>
      <c r="G324" s="256"/>
      <c r="H324" s="256"/>
      <c r="I324" s="256"/>
      <c r="J324" s="14"/>
      <c r="K324" s="14"/>
      <c r="L324" s="14"/>
      <c r="M324" s="14"/>
      <c r="N324" s="489" t="s">
        <v>9</v>
      </c>
      <c r="O324" s="489"/>
      <c r="P324" s="489"/>
      <c r="Q324" s="489"/>
      <c r="R324" s="489"/>
      <c r="S324" s="7"/>
    </row>
    <row r="325" spans="1:19" ht="17.25" customHeight="1" x14ac:dyDescent="0.25">
      <c r="A325" s="6"/>
      <c r="B325" s="15" t="s">
        <v>17</v>
      </c>
      <c r="C325" s="1"/>
      <c r="D325" s="1"/>
      <c r="E325" s="490">
        <v>1200000000</v>
      </c>
      <c r="F325" s="490"/>
      <c r="G325" s="490"/>
      <c r="H325" s="344"/>
      <c r="I325" s="344"/>
      <c r="J325" s="344"/>
      <c r="K325" s="344"/>
      <c r="L325" s="1"/>
      <c r="M325" s="14"/>
      <c r="N325" s="73" t="s">
        <v>24</v>
      </c>
      <c r="O325" s="491">
        <f>(((((E326*(E327/12))*E325)/100)+E325)/E327)</f>
        <v>100000000</v>
      </c>
      <c r="P325" s="491"/>
      <c r="Q325" s="491"/>
      <c r="R325" s="491"/>
      <c r="S325" s="7"/>
    </row>
    <row r="326" spans="1:19" ht="17.25" customHeight="1" x14ac:dyDescent="0.25">
      <c r="A326" s="6"/>
      <c r="B326" s="15" t="s">
        <v>1</v>
      </c>
      <c r="C326" s="343"/>
      <c r="D326" s="343"/>
      <c r="E326" s="71">
        <v>0</v>
      </c>
      <c r="F326" s="71">
        <v>0</v>
      </c>
      <c r="G326" s="348">
        <v>14</v>
      </c>
      <c r="H326" s="207"/>
      <c r="I326" s="207"/>
      <c r="J326" s="207"/>
      <c r="K326" s="207"/>
      <c r="L326" s="17"/>
      <c r="M326" s="17" t="s">
        <v>2</v>
      </c>
      <c r="N326" s="74" t="s">
        <v>23</v>
      </c>
      <c r="O326" s="492">
        <f>(((((F326*(F327/12))*E325)/100)+E325)/F327)</f>
        <v>50000000</v>
      </c>
      <c r="P326" s="492"/>
      <c r="Q326" s="492"/>
      <c r="R326" s="492"/>
      <c r="S326" s="7"/>
    </row>
    <row r="327" spans="1:19" ht="17.25" customHeight="1" x14ac:dyDescent="0.25">
      <c r="A327" s="6"/>
      <c r="B327" s="15" t="s">
        <v>8</v>
      </c>
      <c r="C327" s="343"/>
      <c r="D327" s="343"/>
      <c r="E327" s="72">
        <v>12</v>
      </c>
      <c r="F327" s="72">
        <v>24</v>
      </c>
      <c r="G327" s="349">
        <v>36</v>
      </c>
      <c r="H327" s="19"/>
      <c r="I327" s="19"/>
      <c r="J327" s="19"/>
      <c r="K327" s="19"/>
      <c r="L327" s="14"/>
      <c r="M327" s="47"/>
      <c r="N327" s="350" t="s">
        <v>483</v>
      </c>
      <c r="O327" s="493">
        <f>(((((G326*(G327/12))*E325)/100)+E325)/G327)</f>
        <v>47333333.333333336</v>
      </c>
      <c r="P327" s="493"/>
      <c r="Q327" s="493"/>
      <c r="R327" s="493"/>
      <c r="S327" s="7"/>
    </row>
    <row r="328" spans="1:19" ht="17.25" customHeight="1" x14ac:dyDescent="0.25">
      <c r="A328" s="6"/>
      <c r="B328" s="15"/>
      <c r="C328" s="343"/>
      <c r="D328" s="343"/>
      <c r="E328" s="19"/>
      <c r="F328" s="19"/>
      <c r="G328" s="19"/>
      <c r="H328" s="19"/>
      <c r="I328" s="19"/>
      <c r="J328" s="19"/>
      <c r="K328" s="19"/>
      <c r="L328" s="14"/>
      <c r="M328" s="14"/>
      <c r="N328" s="18"/>
      <c r="O328" s="343"/>
      <c r="P328" s="343"/>
      <c r="Q328" s="343"/>
      <c r="R328" s="343"/>
      <c r="S328" s="7"/>
    </row>
    <row r="329" spans="1:19" ht="17.25" customHeight="1" x14ac:dyDescent="0.25">
      <c r="A329" s="6"/>
      <c r="B329" s="15" t="s">
        <v>5</v>
      </c>
      <c r="C329" s="343"/>
      <c r="D329" s="343"/>
      <c r="E329" s="455">
        <v>2000000000</v>
      </c>
      <c r="F329" s="455"/>
      <c r="G329" s="455"/>
      <c r="H329" s="343"/>
      <c r="I329" s="343"/>
      <c r="J329" s="343"/>
      <c r="K329" s="343"/>
      <c r="L329" s="15"/>
      <c r="M329" s="14"/>
      <c r="N329" s="456" t="s">
        <v>482</v>
      </c>
      <c r="O329" s="456"/>
      <c r="P329" s="456"/>
      <c r="Q329" s="456"/>
      <c r="R329" s="456"/>
      <c r="S329" s="7"/>
    </row>
    <row r="330" spans="1:19" ht="17.25" customHeight="1" x14ac:dyDescent="0.25">
      <c r="A330" s="6"/>
      <c r="B330" s="15" t="s">
        <v>6</v>
      </c>
      <c r="C330" s="343"/>
      <c r="D330" s="343"/>
      <c r="E330" s="671">
        <v>70</v>
      </c>
      <c r="F330" s="671"/>
      <c r="G330" s="26" t="s">
        <v>2</v>
      </c>
      <c r="H330" s="26" t="s">
        <v>456</v>
      </c>
      <c r="I330" s="26"/>
      <c r="J330" s="26"/>
      <c r="K330" s="26"/>
      <c r="L330" s="35"/>
      <c r="M330" s="14"/>
      <c r="N330" s="456"/>
      <c r="O330" s="456"/>
      <c r="P330" s="456"/>
      <c r="Q330" s="456"/>
      <c r="R330" s="456"/>
      <c r="S330" s="7"/>
    </row>
    <row r="331" spans="1:19" ht="17.25" customHeight="1" x14ac:dyDescent="0.25">
      <c r="A331" s="6"/>
      <c r="B331" s="15" t="s">
        <v>7</v>
      </c>
      <c r="C331" s="343"/>
      <c r="D331" s="343"/>
      <c r="E331" s="455">
        <f>E329*E330/100</f>
        <v>1400000000</v>
      </c>
      <c r="F331" s="455"/>
      <c r="G331" s="455"/>
      <c r="H331" s="343"/>
      <c r="I331" s="343"/>
      <c r="J331" s="343"/>
      <c r="K331" s="343"/>
      <c r="L331" s="15"/>
      <c r="M331" s="14"/>
      <c r="N331" s="456"/>
      <c r="O331" s="456"/>
      <c r="P331" s="456"/>
      <c r="Q331" s="456"/>
      <c r="R331" s="456"/>
      <c r="S331" s="7"/>
    </row>
    <row r="332" spans="1:19" ht="17.25" customHeight="1" x14ac:dyDescent="0.25">
      <c r="A332" s="6"/>
      <c r="B332" s="15"/>
      <c r="C332" s="351"/>
      <c r="D332" s="351"/>
      <c r="E332" s="351"/>
      <c r="F332" s="351"/>
      <c r="G332" s="351"/>
      <c r="H332" s="351"/>
      <c r="I332" s="351"/>
      <c r="J332" s="351"/>
      <c r="K332" s="351"/>
      <c r="L332" s="15"/>
      <c r="M332" s="14"/>
      <c r="N332" s="352"/>
      <c r="O332" s="352"/>
      <c r="P332" s="352"/>
      <c r="Q332" s="352"/>
      <c r="R332" s="352"/>
      <c r="S332" s="7"/>
    </row>
    <row r="333" spans="1:19" ht="17.25" customHeight="1" thickBot="1" x14ac:dyDescent="0.3">
      <c r="A333" s="6"/>
      <c r="B333" s="15" t="s">
        <v>466</v>
      </c>
      <c r="C333" s="351"/>
      <c r="D333" s="351"/>
      <c r="E333" s="351"/>
      <c r="F333" s="351"/>
      <c r="G333" s="351"/>
      <c r="H333" s="351"/>
      <c r="I333" s="351"/>
      <c r="J333" s="351"/>
      <c r="K333" s="351"/>
      <c r="L333" s="15"/>
      <c r="M333" s="14"/>
      <c r="N333" s="352"/>
      <c r="O333" s="352"/>
      <c r="P333" s="352"/>
      <c r="Q333" s="352"/>
      <c r="R333" s="352"/>
      <c r="S333" s="7"/>
    </row>
    <row r="334" spans="1:19" ht="17.25" customHeight="1" thickBot="1" x14ac:dyDescent="0.3">
      <c r="A334" s="6"/>
      <c r="B334" s="86" t="s">
        <v>468</v>
      </c>
      <c r="C334" s="87"/>
      <c r="D334" s="88"/>
      <c r="E334" s="87"/>
      <c r="F334" s="87"/>
      <c r="G334" s="431"/>
      <c r="H334" s="432"/>
      <c r="I334" s="432"/>
      <c r="J334" s="432"/>
      <c r="K334" s="432"/>
      <c r="L334" s="432"/>
      <c r="M334" s="432"/>
      <c r="N334" s="432"/>
      <c r="O334" s="433"/>
      <c r="P334" s="352"/>
      <c r="Q334" s="352"/>
      <c r="R334" s="352"/>
      <c r="S334" s="7"/>
    </row>
    <row r="335" spans="1:19" ht="17.25" customHeight="1" thickBot="1" x14ac:dyDescent="0.3">
      <c r="A335" s="6"/>
      <c r="B335" s="89" t="s">
        <v>467</v>
      </c>
      <c r="C335" s="11"/>
      <c r="D335" s="13"/>
      <c r="E335" s="11"/>
      <c r="F335" s="6"/>
      <c r="G335" s="431"/>
      <c r="H335" s="432"/>
      <c r="I335" s="432"/>
      <c r="J335" s="432"/>
      <c r="K335" s="432"/>
      <c r="L335" s="432"/>
      <c r="M335" s="432"/>
      <c r="N335" s="432"/>
      <c r="O335" s="433"/>
      <c r="P335" s="352"/>
      <c r="Q335" s="352"/>
      <c r="R335" s="352"/>
      <c r="S335" s="7"/>
    </row>
    <row r="336" spans="1:19" ht="17.25" customHeight="1" thickBot="1" x14ac:dyDescent="0.3">
      <c r="A336" s="6"/>
      <c r="B336" s="89" t="s">
        <v>471</v>
      </c>
      <c r="C336" s="11"/>
      <c r="D336" s="13"/>
      <c r="E336" s="11"/>
      <c r="F336" s="6"/>
      <c r="G336" s="431"/>
      <c r="H336" s="432"/>
      <c r="I336" s="432"/>
      <c r="J336" s="432"/>
      <c r="K336" s="432"/>
      <c r="L336" s="432"/>
      <c r="M336" s="432"/>
      <c r="N336" s="432"/>
      <c r="O336" s="433"/>
      <c r="P336" s="352"/>
      <c r="Q336" s="352"/>
      <c r="R336" s="352"/>
      <c r="S336" s="7"/>
    </row>
    <row r="337" spans="1:19" ht="17.25" customHeight="1" thickBot="1" x14ac:dyDescent="0.3">
      <c r="A337" s="6"/>
      <c r="B337" s="89" t="s">
        <v>470</v>
      </c>
      <c r="C337" s="11"/>
      <c r="D337" s="13"/>
      <c r="E337" s="11"/>
      <c r="F337" s="6"/>
      <c r="G337" s="431"/>
      <c r="H337" s="432"/>
      <c r="I337" s="432"/>
      <c r="J337" s="432"/>
      <c r="K337" s="432"/>
      <c r="L337" s="432"/>
      <c r="M337" s="432"/>
      <c r="N337" s="432"/>
      <c r="O337" s="433"/>
      <c r="P337" s="352"/>
      <c r="Q337" s="352"/>
      <c r="R337" s="352"/>
      <c r="S337" s="7"/>
    </row>
    <row r="338" spans="1:19" ht="17.25" customHeight="1" thickBot="1" x14ac:dyDescent="0.3">
      <c r="A338" s="6"/>
      <c r="B338" s="353" t="s">
        <v>472</v>
      </c>
      <c r="C338" s="90"/>
      <c r="D338" s="91"/>
      <c r="E338" s="90"/>
      <c r="F338" s="92"/>
      <c r="G338" s="448" t="s">
        <v>469</v>
      </c>
      <c r="H338" s="449"/>
      <c r="I338" s="449"/>
      <c r="J338" s="449"/>
      <c r="K338" s="449"/>
      <c r="L338" s="449"/>
      <c r="M338" s="449"/>
      <c r="N338" s="449"/>
      <c r="O338" s="450"/>
      <c r="P338" s="352"/>
      <c r="Q338" s="352"/>
      <c r="R338" s="352"/>
      <c r="S338" s="7"/>
    </row>
    <row r="339" spans="1:19" ht="17.25" customHeight="1" x14ac:dyDescent="0.25">
      <c r="A339" s="6"/>
      <c r="B339" s="355"/>
      <c r="C339" s="11"/>
      <c r="D339" s="13"/>
      <c r="E339" s="11"/>
      <c r="F339" s="6"/>
      <c r="G339" s="354"/>
      <c r="H339" s="354"/>
      <c r="I339" s="354"/>
      <c r="J339" s="354"/>
      <c r="K339" s="354"/>
      <c r="L339" s="354"/>
      <c r="M339" s="354"/>
      <c r="N339" s="354"/>
      <c r="O339" s="354"/>
      <c r="P339" s="352"/>
      <c r="Q339" s="352"/>
      <c r="R339" s="352"/>
      <c r="S339" s="7"/>
    </row>
    <row r="340" spans="1:19" ht="17.25" customHeight="1" thickBot="1" x14ac:dyDescent="0.3">
      <c r="A340" s="6"/>
      <c r="B340" s="232" t="s">
        <v>473</v>
      </c>
      <c r="C340" s="11"/>
      <c r="D340" s="13"/>
      <c r="E340" s="11"/>
      <c r="F340" s="6"/>
      <c r="G340" s="354"/>
      <c r="H340" s="354"/>
      <c r="I340" s="354"/>
      <c r="J340" s="354"/>
      <c r="K340" s="354"/>
      <c r="L340" s="354"/>
      <c r="M340" s="354"/>
      <c r="N340" s="354"/>
      <c r="O340" s="354"/>
      <c r="P340" s="352"/>
      <c r="Q340" s="352"/>
      <c r="R340" s="352"/>
      <c r="S340" s="7"/>
    </row>
    <row r="341" spans="1:19" ht="17.25" customHeight="1" thickBot="1" x14ac:dyDescent="0.3">
      <c r="A341" s="6"/>
      <c r="B341" s="86" t="s">
        <v>475</v>
      </c>
      <c r="C341" s="362"/>
      <c r="D341" s="363"/>
      <c r="E341" s="362"/>
      <c r="F341" s="365"/>
      <c r="G341" s="687">
        <v>300000000</v>
      </c>
      <c r="H341" s="687"/>
      <c r="I341" s="687"/>
      <c r="J341" s="687"/>
      <c r="K341" s="359"/>
      <c r="L341" s="364" t="s">
        <v>474</v>
      </c>
      <c r="M341" s="359"/>
      <c r="N341" s="359"/>
      <c r="O341" s="360"/>
      <c r="P341" s="352"/>
      <c r="Q341" s="352"/>
      <c r="R341" s="352"/>
      <c r="S341" s="7"/>
    </row>
    <row r="342" spans="1:19" ht="17.25" customHeight="1" thickBot="1" x14ac:dyDescent="0.3">
      <c r="A342" s="6"/>
      <c r="B342" s="89" t="s">
        <v>476</v>
      </c>
      <c r="C342" s="11"/>
      <c r="D342" s="13"/>
      <c r="E342" s="11"/>
      <c r="F342" s="43"/>
      <c r="G342" s="455">
        <v>250000000</v>
      </c>
      <c r="H342" s="455"/>
      <c r="I342" s="455"/>
      <c r="J342" s="455"/>
      <c r="K342" s="356"/>
      <c r="L342" s="358" t="s">
        <v>474</v>
      </c>
      <c r="M342" s="356"/>
      <c r="N342" s="356"/>
      <c r="O342" s="357"/>
      <c r="P342" s="352"/>
      <c r="Q342" s="352"/>
      <c r="R342" s="352"/>
      <c r="S342" s="7"/>
    </row>
    <row r="343" spans="1:19" ht="17.25" customHeight="1" thickBot="1" x14ac:dyDescent="0.3">
      <c r="A343" s="6"/>
      <c r="B343" s="89" t="s">
        <v>477</v>
      </c>
      <c r="C343" s="11"/>
      <c r="D343" s="13"/>
      <c r="E343" s="11"/>
      <c r="F343" s="43"/>
      <c r="G343" s="455">
        <v>250000000</v>
      </c>
      <c r="H343" s="455"/>
      <c r="I343" s="455"/>
      <c r="J343" s="455"/>
      <c r="K343" s="356"/>
      <c r="L343" s="358" t="s">
        <v>474</v>
      </c>
      <c r="M343" s="356"/>
      <c r="N343" s="356"/>
      <c r="O343" s="357"/>
      <c r="P343" s="352"/>
      <c r="Q343" s="352"/>
      <c r="R343" s="352"/>
      <c r="S343" s="7"/>
    </row>
    <row r="344" spans="1:19" ht="17.25" customHeight="1" thickBot="1" x14ac:dyDescent="0.3">
      <c r="A344" s="6"/>
      <c r="B344" s="89" t="s">
        <v>478</v>
      </c>
      <c r="C344" s="11"/>
      <c r="D344" s="13"/>
      <c r="E344" s="11"/>
      <c r="F344" s="6"/>
      <c r="G344" s="681">
        <f>AVERAGE(G341:J343)</f>
        <v>266666666.66666666</v>
      </c>
      <c r="H344" s="682"/>
      <c r="I344" s="682"/>
      <c r="J344" s="682"/>
      <c r="K344" s="682"/>
      <c r="L344" s="682"/>
      <c r="M344" s="682"/>
      <c r="N344" s="682"/>
      <c r="O344" s="683"/>
      <c r="P344" s="352"/>
      <c r="Q344" s="352"/>
      <c r="R344" s="352"/>
      <c r="S344" s="7"/>
    </row>
    <row r="345" spans="1:19" ht="17.25" customHeight="1" thickBot="1" x14ac:dyDescent="0.3">
      <c r="A345" s="6"/>
      <c r="B345" s="89" t="s">
        <v>479</v>
      </c>
      <c r="C345" s="11"/>
      <c r="D345" s="13"/>
      <c r="E345" s="11"/>
      <c r="F345" s="43"/>
      <c r="G345" s="688">
        <f>G344*(1-15%)</f>
        <v>226666666.66666666</v>
      </c>
      <c r="H345" s="688"/>
      <c r="I345" s="688"/>
      <c r="J345" s="688"/>
      <c r="K345" s="356"/>
      <c r="L345" s="358"/>
      <c r="M345" s="356"/>
      <c r="N345" s="356"/>
      <c r="O345" s="357"/>
      <c r="P345" s="352"/>
      <c r="Q345" s="352"/>
      <c r="R345" s="352"/>
      <c r="S345" s="7"/>
    </row>
    <row r="346" spans="1:19" ht="17.25" customHeight="1" thickBot="1" x14ac:dyDescent="0.3">
      <c r="A346" s="6"/>
      <c r="B346" s="361" t="s">
        <v>480</v>
      </c>
      <c r="C346" s="11"/>
      <c r="D346" s="13"/>
      <c r="E346" s="11"/>
      <c r="F346" s="6"/>
      <c r="G346" s="681">
        <f>AVERAGE(G343:J345)</f>
        <v>247777777.77777776</v>
      </c>
      <c r="H346" s="682"/>
      <c r="I346" s="682"/>
      <c r="J346" s="682"/>
      <c r="K346" s="682"/>
      <c r="L346" s="682"/>
      <c r="M346" s="682"/>
      <c r="N346" s="682"/>
      <c r="O346" s="683"/>
      <c r="P346" s="352"/>
      <c r="Q346" s="352"/>
      <c r="R346" s="352"/>
      <c r="S346" s="7"/>
    </row>
    <row r="347" spans="1:19" ht="17.25" customHeight="1" thickBot="1" x14ac:dyDescent="0.3">
      <c r="A347" s="6"/>
      <c r="B347" s="684" t="s">
        <v>481</v>
      </c>
      <c r="C347" s="685"/>
      <c r="D347" s="685"/>
      <c r="E347" s="685"/>
      <c r="F347" s="685"/>
      <c r="G347" s="685"/>
      <c r="H347" s="685"/>
      <c r="I347" s="685"/>
      <c r="J347" s="685"/>
      <c r="K347" s="685"/>
      <c r="L347" s="685"/>
      <c r="M347" s="685"/>
      <c r="N347" s="685"/>
      <c r="O347" s="686"/>
      <c r="P347" s="352"/>
      <c r="Q347" s="352"/>
      <c r="R347" s="352"/>
      <c r="S347" s="7"/>
    </row>
    <row r="348" spans="1:19" ht="17.25" customHeight="1" x14ac:dyDescent="0.25">
      <c r="A348" s="6"/>
      <c r="B348" s="15" t="s">
        <v>395</v>
      </c>
      <c r="C348" s="343"/>
      <c r="D348" s="343"/>
      <c r="E348" s="343"/>
      <c r="F348" s="343"/>
      <c r="G348" s="343"/>
      <c r="H348" s="343"/>
      <c r="I348" s="343"/>
      <c r="J348" s="343"/>
      <c r="K348" s="343"/>
      <c r="L348" s="15"/>
      <c r="M348" s="15"/>
      <c r="N348" s="10"/>
      <c r="O348" s="12"/>
      <c r="P348" s="12"/>
      <c r="Q348" s="12"/>
      <c r="R348" s="2"/>
      <c r="S348" s="7"/>
    </row>
    <row r="349" spans="1:19" ht="17.25" customHeight="1" x14ac:dyDescent="0.25">
      <c r="A349" s="6"/>
      <c r="B349" s="15" t="s">
        <v>457</v>
      </c>
      <c r="C349" s="343"/>
      <c r="D349" s="343"/>
      <c r="E349" s="343"/>
      <c r="F349" s="343"/>
      <c r="G349" s="343"/>
      <c r="H349" s="343"/>
      <c r="I349" s="343"/>
      <c r="J349" s="343"/>
      <c r="K349" s="343"/>
      <c r="L349" s="15"/>
      <c r="M349" s="15"/>
      <c r="N349" s="10"/>
      <c r="O349" s="12"/>
      <c r="P349" s="12"/>
      <c r="Q349" s="12"/>
      <c r="R349" s="2"/>
      <c r="S349" s="7"/>
    </row>
    <row r="350" spans="1:19" ht="17.25" customHeight="1" x14ac:dyDescent="0.25">
      <c r="A350" s="6"/>
      <c r="B350" s="15" t="s">
        <v>458</v>
      </c>
      <c r="C350" s="343"/>
      <c r="D350" s="343"/>
      <c r="E350" s="343"/>
      <c r="F350" s="343"/>
      <c r="G350" s="343"/>
      <c r="H350" s="343"/>
      <c r="I350" s="343"/>
      <c r="J350" s="343"/>
      <c r="K350" s="343"/>
      <c r="L350" s="15"/>
      <c r="M350" s="15"/>
      <c r="N350" s="10"/>
      <c r="O350" s="12"/>
      <c r="P350" s="12"/>
      <c r="Q350" s="12"/>
      <c r="R350" s="2"/>
      <c r="S350" s="7"/>
    </row>
    <row r="351" spans="1:19" ht="17.25" customHeight="1" x14ac:dyDescent="0.25">
      <c r="A351" s="6"/>
      <c r="B351" s="6"/>
      <c r="C351" s="24"/>
      <c r="D351" s="24"/>
      <c r="E351" s="24"/>
      <c r="F351" s="24"/>
      <c r="G351" s="24"/>
      <c r="H351" s="24"/>
      <c r="I351" s="6"/>
      <c r="J351" s="342"/>
      <c r="K351" s="6"/>
      <c r="L351" s="346"/>
      <c r="M351" s="347"/>
      <c r="N351" s="347"/>
      <c r="O351" s="7"/>
      <c r="P351" s="7"/>
      <c r="Q351" s="7"/>
      <c r="R351" s="7"/>
      <c r="S351" s="7"/>
    </row>
    <row r="352" spans="1:19" ht="17.25" customHeight="1" x14ac:dyDescent="0.25">
      <c r="A352" s="6"/>
      <c r="B352" s="6"/>
      <c r="C352" s="24"/>
      <c r="D352" s="24"/>
      <c r="E352" s="24"/>
      <c r="F352" s="24"/>
      <c r="G352" s="24"/>
      <c r="H352" s="24"/>
      <c r="I352" s="6"/>
      <c r="J352" s="384"/>
      <c r="K352" s="6"/>
      <c r="L352" s="346"/>
      <c r="M352" s="347"/>
      <c r="N352" s="347"/>
      <c r="O352" s="7"/>
      <c r="P352" s="7"/>
      <c r="Q352" s="7"/>
      <c r="R352" s="7"/>
      <c r="S352" s="7"/>
    </row>
    <row r="353" spans="1:19" ht="17.25" customHeight="1" x14ac:dyDescent="0.25">
      <c r="A353" s="6"/>
      <c r="B353" s="6"/>
      <c r="C353" s="24"/>
      <c r="D353" s="24"/>
      <c r="E353" s="24"/>
      <c r="F353" s="24"/>
      <c r="G353" s="24"/>
      <c r="H353" s="24"/>
      <c r="I353" s="6"/>
      <c r="J353" s="384"/>
      <c r="K353" s="6"/>
      <c r="L353" s="346"/>
      <c r="M353" s="347"/>
      <c r="N353" s="347"/>
      <c r="O353" s="7"/>
      <c r="P353" s="7"/>
      <c r="Q353" s="7"/>
      <c r="R353" s="7"/>
      <c r="S353" s="7"/>
    </row>
    <row r="354" spans="1:19" x14ac:dyDescent="0.25">
      <c r="A354" s="6"/>
      <c r="B354" s="14" t="s">
        <v>47</v>
      </c>
      <c r="C354" s="6"/>
      <c r="D354" s="6"/>
      <c r="E354" s="6"/>
      <c r="F354" s="8"/>
      <c r="G354" s="1"/>
      <c r="H354" s="1"/>
      <c r="I354" s="1"/>
      <c r="J354" s="1"/>
      <c r="K354" s="1"/>
      <c r="L354" s="1"/>
      <c r="M354" s="1"/>
      <c r="N354" s="1"/>
      <c r="O354" s="455"/>
      <c r="P354" s="455"/>
      <c r="Q354" s="455"/>
      <c r="R354" s="455"/>
      <c r="S354" s="1"/>
    </row>
    <row r="355" spans="1:19" x14ac:dyDescent="0.25">
      <c r="A355" s="6"/>
      <c r="B355" s="46" t="s">
        <v>48</v>
      </c>
      <c r="C355" s="6"/>
      <c r="D355" s="6"/>
      <c r="E355" s="6"/>
      <c r="F355" s="8"/>
      <c r="G355" s="1"/>
      <c r="H355" s="1"/>
      <c r="I355" s="1"/>
      <c r="J355" s="1"/>
      <c r="K355" s="1"/>
      <c r="L355" s="1"/>
      <c r="M355" s="1"/>
      <c r="N355" s="1"/>
      <c r="O355" s="455">
        <v>100000000</v>
      </c>
      <c r="P355" s="455"/>
      <c r="Q355" s="455"/>
      <c r="R355" s="455"/>
      <c r="S355" s="1"/>
    </row>
    <row r="356" spans="1:19" x14ac:dyDescent="0.25">
      <c r="A356" s="6"/>
      <c r="B356" s="6" t="s">
        <v>3</v>
      </c>
      <c r="C356" s="6"/>
      <c r="D356" s="6"/>
      <c r="E356" s="6"/>
      <c r="F356" s="10"/>
      <c r="G356" s="6"/>
      <c r="H356" s="6"/>
      <c r="I356" s="6"/>
      <c r="J356" s="6"/>
      <c r="K356" s="6"/>
      <c r="L356" s="6"/>
      <c r="M356" s="6"/>
      <c r="N356" s="6"/>
      <c r="O356" s="547">
        <v>10</v>
      </c>
      <c r="P356" s="547"/>
      <c r="Q356" s="547"/>
      <c r="R356" s="64" t="s">
        <v>2</v>
      </c>
      <c r="S356" s="1"/>
    </row>
    <row r="357" spans="1:19" x14ac:dyDescent="0.25">
      <c r="A357" s="6"/>
      <c r="B357" s="57" t="s">
        <v>16</v>
      </c>
      <c r="C357" s="6"/>
      <c r="D357" s="6"/>
      <c r="E357" s="6"/>
      <c r="F357" s="8"/>
      <c r="G357" s="1"/>
      <c r="H357" s="1"/>
      <c r="I357" s="1"/>
      <c r="J357" s="1"/>
      <c r="K357" s="1"/>
      <c r="L357" s="1"/>
      <c r="M357" s="1"/>
      <c r="N357" s="1"/>
      <c r="O357" s="455">
        <v>0</v>
      </c>
      <c r="P357" s="455"/>
      <c r="Q357" s="455"/>
      <c r="R357" s="455"/>
      <c r="S357" s="1"/>
    </row>
    <row r="358" spans="1:19" ht="15" customHeight="1" x14ac:dyDescent="0.25">
      <c r="A358" s="6"/>
      <c r="B358" s="15" t="s">
        <v>31</v>
      </c>
      <c r="C358" s="6"/>
      <c r="D358" s="6"/>
      <c r="E358" s="6"/>
      <c r="F358" s="6"/>
      <c r="G358" s="6"/>
      <c r="H358" s="6"/>
      <c r="I358" s="6"/>
      <c r="J358" s="6"/>
      <c r="K358" s="6"/>
      <c r="L358" s="6"/>
      <c r="M358" s="6"/>
      <c r="N358" s="6"/>
      <c r="O358" s="629">
        <f>O355*O356/100</f>
        <v>10000000</v>
      </c>
      <c r="P358" s="629"/>
      <c r="Q358" s="629"/>
      <c r="R358" s="629"/>
      <c r="S358" s="6"/>
    </row>
    <row r="359" spans="1:19" ht="4.5" customHeight="1" x14ac:dyDescent="0.25">
      <c r="A359" s="6"/>
      <c r="B359" s="31"/>
      <c r="C359" s="32"/>
      <c r="D359" s="32"/>
      <c r="E359" s="32"/>
      <c r="F359" s="33"/>
      <c r="G359" s="32"/>
      <c r="H359" s="32"/>
      <c r="I359" s="32"/>
      <c r="J359" s="32"/>
      <c r="K359" s="32"/>
      <c r="L359" s="32"/>
      <c r="M359" s="32"/>
      <c r="N359" s="32"/>
      <c r="O359" s="34"/>
      <c r="P359" s="34"/>
      <c r="Q359" s="34"/>
      <c r="R359" s="34"/>
      <c r="S359" s="6"/>
    </row>
    <row r="360" spans="1:19" x14ac:dyDescent="0.25">
      <c r="A360" s="6"/>
      <c r="B360" s="46" t="s">
        <v>49</v>
      </c>
      <c r="C360" s="6"/>
      <c r="D360" s="6"/>
      <c r="E360" s="6"/>
      <c r="F360" s="8"/>
      <c r="G360" s="1"/>
      <c r="H360" s="1"/>
      <c r="I360" s="1"/>
      <c r="J360" s="1"/>
      <c r="K360" s="1"/>
      <c r="L360" s="1"/>
      <c r="M360" s="1"/>
      <c r="N360" s="1"/>
      <c r="O360" s="455">
        <v>50000000</v>
      </c>
      <c r="P360" s="455"/>
      <c r="Q360" s="455"/>
      <c r="R360" s="455"/>
      <c r="S360" s="6"/>
    </row>
    <row r="361" spans="1:19" x14ac:dyDescent="0.25">
      <c r="A361" s="6"/>
      <c r="B361" s="6" t="s">
        <v>3</v>
      </c>
      <c r="C361" s="6"/>
      <c r="D361" s="6"/>
      <c r="E361" s="6"/>
      <c r="F361" s="10"/>
      <c r="G361" s="6"/>
      <c r="H361" s="6"/>
      <c r="I361" s="6"/>
      <c r="J361" s="6"/>
      <c r="K361" s="6"/>
      <c r="L361" s="6"/>
      <c r="M361" s="6"/>
      <c r="N361" s="6"/>
      <c r="O361" s="547">
        <v>15</v>
      </c>
      <c r="P361" s="547"/>
      <c r="Q361" s="547"/>
      <c r="R361" s="58" t="s">
        <v>2</v>
      </c>
      <c r="S361" s="1"/>
    </row>
    <row r="362" spans="1:19" x14ac:dyDescent="0.25">
      <c r="A362" s="6"/>
      <c r="B362" s="57" t="s">
        <v>16</v>
      </c>
      <c r="C362" s="6"/>
      <c r="D362" s="6"/>
      <c r="E362" s="6"/>
      <c r="F362" s="8"/>
      <c r="G362" s="1"/>
      <c r="H362" s="1"/>
      <c r="I362" s="1"/>
      <c r="J362" s="1"/>
      <c r="K362" s="1"/>
      <c r="L362" s="1"/>
      <c r="M362" s="1"/>
      <c r="N362" s="1"/>
      <c r="O362" s="455">
        <f>O360-O363</f>
        <v>42500000</v>
      </c>
      <c r="P362" s="455"/>
      <c r="Q362" s="455"/>
      <c r="R362" s="455"/>
      <c r="S362" s="1"/>
    </row>
    <row r="363" spans="1:19" ht="13.5" customHeight="1" x14ac:dyDescent="0.25">
      <c r="A363" s="6"/>
      <c r="B363" s="15" t="s">
        <v>32</v>
      </c>
      <c r="C363" s="6"/>
      <c r="D363" s="6"/>
      <c r="E363" s="6"/>
      <c r="F363" s="6"/>
      <c r="G363" s="6"/>
      <c r="H363" s="6"/>
      <c r="I363" s="6"/>
      <c r="J363" s="6"/>
      <c r="K363" s="6"/>
      <c r="L363" s="6"/>
      <c r="M363" s="6"/>
      <c r="N363" s="6"/>
      <c r="O363" s="629">
        <f>O360*O361/100</f>
        <v>7500000</v>
      </c>
      <c r="P363" s="629"/>
      <c r="Q363" s="629"/>
      <c r="R363" s="629"/>
      <c r="S363" s="6"/>
    </row>
    <row r="364" spans="1:19" ht="5.25" customHeight="1" x14ac:dyDescent="0.25">
      <c r="A364" s="6"/>
      <c r="B364" s="56"/>
      <c r="C364" s="32"/>
      <c r="D364" s="32"/>
      <c r="E364" s="32"/>
      <c r="F364" s="32"/>
      <c r="G364" s="32"/>
      <c r="H364" s="32"/>
      <c r="I364" s="32"/>
      <c r="J364" s="32"/>
      <c r="K364" s="32"/>
      <c r="L364" s="32"/>
      <c r="M364" s="32"/>
      <c r="N364" s="32"/>
      <c r="O364" s="34"/>
      <c r="P364" s="34"/>
      <c r="Q364" s="34"/>
      <c r="R364" s="34"/>
      <c r="S364" s="6"/>
    </row>
    <row r="365" spans="1:19" ht="13.5" customHeight="1" x14ac:dyDescent="0.25">
      <c r="A365" s="6"/>
      <c r="B365" s="46" t="s">
        <v>50</v>
      </c>
      <c r="C365" s="6"/>
      <c r="D365" s="6"/>
      <c r="E365" s="6"/>
      <c r="F365" s="8"/>
      <c r="G365" s="1"/>
      <c r="H365" s="1"/>
      <c r="I365" s="1"/>
      <c r="J365" s="1"/>
      <c r="K365" s="1"/>
      <c r="L365" s="1"/>
      <c r="M365" s="1"/>
      <c r="N365" s="1"/>
      <c r="O365" s="455">
        <v>25000000</v>
      </c>
      <c r="P365" s="455"/>
      <c r="Q365" s="455"/>
      <c r="R365" s="455"/>
      <c r="S365" s="6"/>
    </row>
    <row r="366" spans="1:19" ht="13.5" customHeight="1" x14ac:dyDescent="0.25">
      <c r="A366" s="6"/>
      <c r="B366" s="6" t="s">
        <v>3</v>
      </c>
      <c r="C366" s="6"/>
      <c r="D366" s="6"/>
      <c r="E366" s="6"/>
      <c r="F366" s="10"/>
      <c r="G366" s="6"/>
      <c r="H366" s="6"/>
      <c r="I366" s="6"/>
      <c r="J366" s="6"/>
      <c r="K366" s="6"/>
      <c r="L366" s="6"/>
      <c r="M366" s="6"/>
      <c r="N366" s="6"/>
      <c r="O366" s="547">
        <v>20</v>
      </c>
      <c r="P366" s="547"/>
      <c r="Q366" s="547"/>
      <c r="R366" s="54" t="s">
        <v>2</v>
      </c>
      <c r="S366" s="6"/>
    </row>
    <row r="367" spans="1:19" x14ac:dyDescent="0.25">
      <c r="A367" s="6"/>
      <c r="B367" s="57" t="s">
        <v>16</v>
      </c>
      <c r="C367" s="6"/>
      <c r="D367" s="6"/>
      <c r="E367" s="6"/>
      <c r="F367" s="8"/>
      <c r="G367" s="1"/>
      <c r="H367" s="1"/>
      <c r="I367" s="1"/>
      <c r="J367" s="1"/>
      <c r="K367" s="1"/>
      <c r="L367" s="1"/>
      <c r="M367" s="1"/>
      <c r="N367" s="1"/>
      <c r="O367" s="455">
        <f>O365-O368</f>
        <v>20000000</v>
      </c>
      <c r="P367" s="455"/>
      <c r="Q367" s="455"/>
      <c r="R367" s="455"/>
      <c r="S367" s="1"/>
    </row>
    <row r="368" spans="1:19" ht="13.5" customHeight="1" x14ac:dyDescent="0.25">
      <c r="A368" s="6"/>
      <c r="B368" s="15" t="s">
        <v>37</v>
      </c>
      <c r="C368" s="6"/>
      <c r="D368" s="6"/>
      <c r="E368" s="6"/>
      <c r="F368" s="6"/>
      <c r="G368" s="6"/>
      <c r="H368" s="6"/>
      <c r="I368" s="6"/>
      <c r="J368" s="6"/>
      <c r="K368" s="6"/>
      <c r="L368" s="6"/>
      <c r="M368" s="6"/>
      <c r="N368" s="6"/>
      <c r="O368" s="629">
        <f>O365*O366/100</f>
        <v>5000000</v>
      </c>
      <c r="P368" s="629"/>
      <c r="Q368" s="629"/>
      <c r="R368" s="629"/>
      <c r="S368" s="6"/>
    </row>
    <row r="369" spans="1:19" ht="5.25" customHeight="1" x14ac:dyDescent="0.25">
      <c r="A369" s="6"/>
      <c r="B369" s="56"/>
      <c r="C369" s="32"/>
      <c r="D369" s="32"/>
      <c r="E369" s="32"/>
      <c r="F369" s="32"/>
      <c r="G369" s="32"/>
      <c r="H369" s="32"/>
      <c r="I369" s="32"/>
      <c r="J369" s="32"/>
      <c r="K369" s="32"/>
      <c r="L369" s="32"/>
      <c r="M369" s="32"/>
      <c r="N369" s="32"/>
      <c r="O369" s="34"/>
      <c r="P369" s="34"/>
      <c r="Q369" s="34"/>
      <c r="R369" s="34"/>
      <c r="S369" s="6"/>
    </row>
    <row r="370" spans="1:19" ht="13.5" customHeight="1" x14ac:dyDescent="0.25">
      <c r="A370" s="6"/>
      <c r="B370" s="15" t="s">
        <v>54</v>
      </c>
      <c r="C370" s="6"/>
      <c r="D370" s="6"/>
      <c r="E370" s="6"/>
      <c r="F370" s="6"/>
      <c r="G370" s="6"/>
      <c r="H370" s="6"/>
      <c r="I370" s="6"/>
      <c r="J370" s="6"/>
      <c r="K370" s="6"/>
      <c r="L370" s="6"/>
      <c r="M370" s="6"/>
      <c r="N370" s="6"/>
      <c r="O370" s="630">
        <f>O358+O363+O368</f>
        <v>22500000</v>
      </c>
      <c r="P370" s="630"/>
      <c r="Q370" s="630"/>
      <c r="R370" s="630"/>
      <c r="S370" s="6"/>
    </row>
    <row r="371" spans="1:19" ht="13.5" customHeight="1" x14ac:dyDescent="0.25">
      <c r="A371" s="6"/>
      <c r="B371" s="15"/>
      <c r="C371" s="6"/>
      <c r="D371" s="6"/>
      <c r="E371" s="6"/>
      <c r="F371" s="6"/>
      <c r="G371" s="6"/>
      <c r="H371" s="6"/>
      <c r="I371" s="6"/>
      <c r="J371" s="6"/>
      <c r="K371" s="6"/>
      <c r="L371" s="6"/>
      <c r="M371" s="6"/>
      <c r="N371" s="6"/>
      <c r="O371" s="54"/>
      <c r="P371" s="54"/>
      <c r="Q371" s="54"/>
      <c r="R371" s="54"/>
      <c r="S371" s="6"/>
    </row>
    <row r="372" spans="1:19" ht="13.5" customHeight="1" x14ac:dyDescent="0.25">
      <c r="A372" s="6"/>
      <c r="B372" s="15" t="s">
        <v>33</v>
      </c>
      <c r="C372" s="6"/>
      <c r="D372" s="6"/>
      <c r="E372" s="6"/>
      <c r="F372" s="6"/>
      <c r="G372" s="6"/>
      <c r="H372" s="6"/>
      <c r="I372" s="6"/>
      <c r="J372" s="6"/>
      <c r="K372" s="6"/>
      <c r="L372" s="6"/>
      <c r="M372" s="6"/>
      <c r="N372" s="6"/>
      <c r="O372" s="54"/>
      <c r="P372" s="54"/>
      <c r="Q372" s="54"/>
      <c r="R372" s="54"/>
      <c r="S372" s="6"/>
    </row>
    <row r="373" spans="1:19" x14ac:dyDescent="0.25">
      <c r="A373" s="6"/>
      <c r="B373" s="11" t="s">
        <v>0</v>
      </c>
      <c r="C373" s="11"/>
      <c r="D373" s="11"/>
      <c r="E373" s="11"/>
      <c r="F373" s="6"/>
      <c r="G373" s="6"/>
      <c r="H373" s="6"/>
      <c r="I373" s="6"/>
      <c r="J373" s="6"/>
      <c r="K373" s="6"/>
      <c r="L373" s="6"/>
      <c r="M373" s="6"/>
      <c r="N373" s="6"/>
      <c r="O373" s="455">
        <v>5000000</v>
      </c>
      <c r="P373" s="455"/>
      <c r="Q373" s="455"/>
      <c r="R373" s="455"/>
      <c r="S373" s="6"/>
    </row>
    <row r="374" spans="1:19" x14ac:dyDescent="0.25">
      <c r="A374" s="6"/>
      <c r="B374" s="40" t="s">
        <v>15</v>
      </c>
      <c r="C374" s="11"/>
      <c r="D374" s="11"/>
      <c r="E374" s="11"/>
      <c r="F374" s="6"/>
      <c r="G374" s="6"/>
      <c r="H374" s="6"/>
      <c r="I374" s="6"/>
      <c r="J374" s="6"/>
      <c r="K374" s="6"/>
      <c r="L374" s="6"/>
      <c r="M374" s="6"/>
      <c r="N374" s="6"/>
      <c r="O374" s="455">
        <v>7000000</v>
      </c>
      <c r="P374" s="455"/>
      <c r="Q374" s="455"/>
      <c r="R374" s="455"/>
      <c r="S374" s="6"/>
    </row>
    <row r="375" spans="1:19" ht="5.0999999999999996" customHeight="1" x14ac:dyDescent="0.25">
      <c r="A375" s="6"/>
      <c r="B375" s="66"/>
      <c r="C375" s="67"/>
      <c r="D375" s="67"/>
      <c r="E375" s="67"/>
      <c r="F375" s="68"/>
      <c r="G375" s="68"/>
      <c r="H375" s="68"/>
      <c r="I375" s="68"/>
      <c r="J375" s="68"/>
      <c r="K375" s="68"/>
      <c r="L375" s="68"/>
      <c r="M375" s="68"/>
      <c r="N375" s="68"/>
      <c r="O375" s="59"/>
      <c r="P375" s="59"/>
      <c r="Q375" s="59"/>
      <c r="R375" s="59"/>
      <c r="S375" s="6"/>
    </row>
    <row r="376" spans="1:19" ht="15.75" x14ac:dyDescent="0.25">
      <c r="A376" s="6"/>
      <c r="B376" s="14" t="s">
        <v>38</v>
      </c>
      <c r="C376" s="65"/>
      <c r="D376" s="65"/>
      <c r="E376" s="65"/>
      <c r="F376" s="8"/>
      <c r="G376" s="6"/>
      <c r="H376" s="6"/>
      <c r="I376" s="6"/>
      <c r="J376" s="6"/>
      <c r="K376" s="6"/>
      <c r="L376" s="6"/>
      <c r="M376" s="6"/>
      <c r="N376" s="6"/>
      <c r="O376" s="524">
        <f>O373+O374</f>
        <v>12000000</v>
      </c>
      <c r="P376" s="524"/>
      <c r="Q376" s="524"/>
      <c r="R376" s="524"/>
      <c r="S376" s="6"/>
    </row>
    <row r="377" spans="1:19" ht="15.75" x14ac:dyDescent="0.25">
      <c r="A377" s="6"/>
      <c r="B377" s="14"/>
      <c r="C377" s="65"/>
      <c r="D377" s="65"/>
      <c r="E377" s="65"/>
      <c r="F377" s="8"/>
      <c r="G377" s="6"/>
      <c r="H377" s="6"/>
      <c r="I377" s="6"/>
      <c r="J377" s="6"/>
      <c r="K377" s="6"/>
      <c r="L377" s="6"/>
      <c r="M377" s="6"/>
      <c r="N377" s="6"/>
      <c r="O377" s="60"/>
      <c r="P377" s="60"/>
      <c r="Q377" s="60"/>
      <c r="R377" s="60"/>
      <c r="S377" s="6"/>
    </row>
    <row r="378" spans="1:19" x14ac:dyDescent="0.25">
      <c r="A378" s="6"/>
      <c r="B378" s="25" t="s">
        <v>4</v>
      </c>
      <c r="C378" s="11"/>
      <c r="D378" s="11"/>
      <c r="E378" s="11"/>
      <c r="F378" s="40"/>
      <c r="G378" s="6"/>
      <c r="H378" s="6"/>
      <c r="I378" s="6"/>
      <c r="J378" s="6"/>
      <c r="K378" s="6"/>
      <c r="L378" s="6"/>
      <c r="M378" s="6"/>
      <c r="N378" s="6"/>
      <c r="O378" s="455">
        <v>3000000</v>
      </c>
      <c r="P378" s="455"/>
      <c r="Q378" s="455"/>
      <c r="R378" s="455"/>
      <c r="S378" s="6"/>
    </row>
    <row r="379" spans="1:19" ht="5.0999999999999996" customHeight="1" x14ac:dyDescent="0.25">
      <c r="A379" s="6"/>
      <c r="B379" s="66"/>
      <c r="C379" s="67"/>
      <c r="D379" s="67"/>
      <c r="E379" s="67"/>
      <c r="F379" s="66"/>
      <c r="G379" s="68"/>
      <c r="H379" s="68"/>
      <c r="I379" s="68"/>
      <c r="J379" s="68"/>
      <c r="K379" s="68"/>
      <c r="L379" s="68"/>
      <c r="M379" s="68"/>
      <c r="N379" s="68"/>
      <c r="O379" s="59"/>
      <c r="P379" s="59"/>
      <c r="Q379" s="59"/>
      <c r="R379" s="59"/>
      <c r="S379" s="6"/>
    </row>
    <row r="380" spans="1:19" x14ac:dyDescent="0.25">
      <c r="A380" s="6"/>
      <c r="B380" s="84" t="s">
        <v>22</v>
      </c>
      <c r="C380" s="85"/>
      <c r="D380" s="85"/>
      <c r="E380" s="85"/>
      <c r="F380" s="85"/>
      <c r="G380" s="85"/>
      <c r="H380" s="85"/>
      <c r="I380" s="85"/>
      <c r="J380" s="85"/>
      <c r="K380" s="85"/>
      <c r="L380" s="85"/>
      <c r="M380" s="85"/>
      <c r="N380" s="85"/>
      <c r="O380" s="627">
        <f>O370-O376</f>
        <v>10500000</v>
      </c>
      <c r="P380" s="627"/>
      <c r="Q380" s="627"/>
      <c r="R380" s="628"/>
      <c r="S380" s="6"/>
    </row>
    <row r="381" spans="1:19" ht="15" customHeight="1" x14ac:dyDescent="0.25">
      <c r="A381" s="6"/>
      <c r="B381" s="12"/>
      <c r="C381" s="12"/>
      <c r="D381" s="12"/>
      <c r="E381" s="12"/>
      <c r="F381" s="7"/>
      <c r="G381" s="7"/>
      <c r="H381" s="7"/>
      <c r="I381" s="7"/>
      <c r="J381" s="7"/>
      <c r="K381" s="7"/>
      <c r="L381" s="7"/>
      <c r="M381" s="7"/>
      <c r="N381" s="36"/>
      <c r="O381" s="54"/>
      <c r="P381" s="54"/>
      <c r="Q381" s="54"/>
      <c r="R381" s="54"/>
      <c r="S381" s="6"/>
    </row>
    <row r="382" spans="1:19" customFormat="1" x14ac:dyDescent="0.25">
      <c r="B382" s="668" t="s">
        <v>34</v>
      </c>
      <c r="C382" s="669"/>
      <c r="D382" s="669"/>
      <c r="E382" s="669"/>
      <c r="F382" s="669"/>
      <c r="G382" s="669"/>
      <c r="H382" s="669"/>
      <c r="I382" s="669"/>
      <c r="J382" s="669"/>
      <c r="K382" s="669"/>
      <c r="L382" s="669"/>
      <c r="M382" s="669"/>
      <c r="N382" s="669"/>
      <c r="O382" s="669"/>
      <c r="P382" s="669"/>
      <c r="Q382" s="669"/>
      <c r="R382" s="670"/>
    </row>
    <row r="383" spans="1:19" customFormat="1" x14ac:dyDescent="0.25">
      <c r="B383" s="42"/>
      <c r="C383" s="61" t="s">
        <v>35</v>
      </c>
      <c r="D383" s="6"/>
      <c r="E383" s="6"/>
      <c r="F383" s="6"/>
      <c r="G383" s="6"/>
      <c r="H383" s="6"/>
      <c r="I383" s="6"/>
      <c r="J383" s="6"/>
      <c r="K383" s="6"/>
      <c r="L383" s="6"/>
      <c r="M383" s="6"/>
      <c r="N383" s="6"/>
      <c r="O383" s="1"/>
      <c r="P383" s="1"/>
      <c r="Q383" s="1"/>
      <c r="R383" s="9"/>
    </row>
    <row r="384" spans="1:19" customFormat="1" x14ac:dyDescent="0.25">
      <c r="B384" s="42"/>
      <c r="C384" s="596">
        <f>O380-O378</f>
        <v>7500000</v>
      </c>
      <c r="D384" s="597"/>
      <c r="E384" s="597"/>
      <c r="F384" s="597"/>
      <c r="G384" s="510" t="s">
        <v>10</v>
      </c>
      <c r="H384" s="345"/>
      <c r="I384" s="345"/>
      <c r="J384" s="345"/>
      <c r="K384" s="345"/>
      <c r="L384" s="510">
        <v>1</v>
      </c>
      <c r="M384" s="511">
        <f>C384/C385*L384</f>
        <v>0.10368663594470044</v>
      </c>
      <c r="N384" s="512"/>
      <c r="O384" s="1"/>
      <c r="P384" s="1"/>
      <c r="Q384" s="1"/>
      <c r="R384" s="9"/>
    </row>
    <row r="385" spans="1:29" customFormat="1" x14ac:dyDescent="0.25">
      <c r="B385" s="42"/>
      <c r="C385" s="594">
        <f>P221+O327</f>
        <v>72333333.333333343</v>
      </c>
      <c r="D385" s="595"/>
      <c r="E385" s="595"/>
      <c r="F385" s="595"/>
      <c r="G385" s="510"/>
      <c r="H385" s="345"/>
      <c r="I385" s="345"/>
      <c r="J385" s="345"/>
      <c r="K385" s="345"/>
      <c r="L385" s="510"/>
      <c r="M385" s="513"/>
      <c r="N385" s="514"/>
      <c r="O385" s="1"/>
      <c r="P385" s="1"/>
      <c r="Q385" s="1"/>
      <c r="R385" s="9"/>
    </row>
    <row r="386" spans="1:29" ht="15" customHeight="1" x14ac:dyDescent="0.25">
      <c r="A386" s="6"/>
      <c r="B386" s="44"/>
      <c r="C386" s="62" t="s">
        <v>36</v>
      </c>
      <c r="D386" s="16"/>
      <c r="E386" s="16"/>
      <c r="F386" s="16"/>
      <c r="G386" s="16"/>
      <c r="H386" s="16"/>
      <c r="I386" s="16"/>
      <c r="J386" s="16"/>
      <c r="K386" s="16"/>
      <c r="L386" s="16"/>
      <c r="M386" s="16"/>
      <c r="N386" s="16"/>
      <c r="O386" s="27"/>
      <c r="P386" s="27"/>
      <c r="Q386" s="27"/>
      <c r="R386" s="30"/>
      <c r="S386" s="6"/>
    </row>
    <row r="387" spans="1:29" x14ac:dyDescent="0.25">
      <c r="A387" s="6"/>
      <c r="B387" s="7"/>
      <c r="C387" s="6"/>
      <c r="D387" s="6"/>
      <c r="E387" s="6"/>
      <c r="F387" s="6"/>
      <c r="G387" s="6"/>
      <c r="H387" s="6"/>
      <c r="I387" s="6"/>
      <c r="J387" s="6"/>
      <c r="K387" s="6"/>
      <c r="L387" s="6"/>
      <c r="M387" s="6"/>
      <c r="N387" s="6"/>
      <c r="O387" s="1"/>
      <c r="P387" s="1"/>
      <c r="Q387" s="1"/>
      <c r="R387" s="1"/>
      <c r="S387" s="15"/>
    </row>
    <row r="388" spans="1:29" customFormat="1" x14ac:dyDescent="0.25">
      <c r="B388" s="256" t="s">
        <v>431</v>
      </c>
      <c r="C388" s="256"/>
      <c r="D388" s="256"/>
      <c r="E388" s="257"/>
      <c r="F388" s="340"/>
      <c r="G388" s="115"/>
      <c r="H388" s="198"/>
      <c r="I388" s="198"/>
      <c r="J388" s="198"/>
      <c r="K388" s="198"/>
      <c r="L388" s="115"/>
      <c r="M388" s="115"/>
      <c r="N388" s="115"/>
      <c r="O388" s="15"/>
      <c r="P388" s="15"/>
      <c r="Q388" s="15"/>
      <c r="R388" s="15"/>
      <c r="S388" s="52"/>
      <c r="T388" s="5"/>
      <c r="U388" s="5"/>
      <c r="V388" s="5"/>
      <c r="W388" s="5"/>
      <c r="X388" s="5"/>
      <c r="Y388" s="5"/>
      <c r="Z388" s="5"/>
      <c r="AA388" s="5"/>
      <c r="AB388" s="5"/>
      <c r="AC388" s="5"/>
    </row>
    <row r="389" spans="1:29" ht="15" customHeight="1" x14ac:dyDescent="0.25">
      <c r="A389" s="6"/>
      <c r="B389" s="302" t="s">
        <v>365</v>
      </c>
      <c r="C389" s="93"/>
      <c r="D389" s="93"/>
      <c r="E389" s="93"/>
      <c r="F389" s="93"/>
      <c r="G389" s="248"/>
      <c r="H389" s="93"/>
      <c r="I389" s="93"/>
      <c r="J389" s="93"/>
      <c r="K389" s="93"/>
      <c r="L389" s="93"/>
      <c r="M389" s="93"/>
      <c r="N389" s="93"/>
      <c r="O389" s="93"/>
      <c r="P389" s="93"/>
      <c r="Q389" s="93"/>
      <c r="R389" s="94"/>
      <c r="S389" s="6"/>
    </row>
    <row r="390" spans="1:29" ht="15" customHeight="1" x14ac:dyDescent="0.25">
      <c r="A390" s="6"/>
      <c r="B390" s="303" t="s">
        <v>200</v>
      </c>
      <c r="C390" s="96"/>
      <c r="D390" s="96"/>
      <c r="E390" s="96"/>
      <c r="F390" s="96"/>
      <c r="G390" s="96"/>
      <c r="H390" s="96"/>
      <c r="I390" s="96"/>
      <c r="J390" s="96"/>
      <c r="K390" s="96"/>
      <c r="L390" s="96"/>
      <c r="M390" s="96"/>
      <c r="N390" s="96"/>
      <c r="O390" s="96"/>
      <c r="P390" s="96"/>
      <c r="Q390" s="96"/>
      <c r="R390" s="97"/>
      <c r="S390" s="6"/>
    </row>
    <row r="391" spans="1:29" ht="15" customHeight="1" x14ac:dyDescent="0.25">
      <c r="A391" s="6"/>
      <c r="B391" s="303" t="s">
        <v>430</v>
      </c>
      <c r="C391" s="96"/>
      <c r="D391" s="96"/>
      <c r="E391" s="96"/>
      <c r="F391" s="96"/>
      <c r="G391" s="96"/>
      <c r="H391" s="96"/>
      <c r="I391" s="96"/>
      <c r="J391" s="96"/>
      <c r="K391" s="96"/>
      <c r="L391" s="96"/>
      <c r="M391" s="96"/>
      <c r="N391" s="96"/>
      <c r="O391" s="96"/>
      <c r="P391" s="96"/>
      <c r="Q391" s="96"/>
      <c r="R391" s="97"/>
      <c r="S391" s="6"/>
    </row>
    <row r="392" spans="1:29" ht="15" customHeight="1" x14ac:dyDescent="0.25">
      <c r="A392" s="6"/>
      <c r="B392" s="95"/>
      <c r="C392" s="96"/>
      <c r="D392" s="96"/>
      <c r="E392" s="96"/>
      <c r="F392" s="96"/>
      <c r="G392" s="96"/>
      <c r="H392" s="96"/>
      <c r="I392" s="96"/>
      <c r="J392" s="96"/>
      <c r="K392" s="96"/>
      <c r="L392" s="96"/>
      <c r="M392" s="96"/>
      <c r="N392" s="96"/>
      <c r="O392" s="96"/>
      <c r="P392" s="96"/>
      <c r="Q392" s="96"/>
      <c r="R392" s="97"/>
      <c r="S392" s="6"/>
    </row>
    <row r="393" spans="1:29" ht="15" customHeight="1" x14ac:dyDescent="0.25">
      <c r="A393" s="6"/>
      <c r="B393" s="95" t="s">
        <v>423</v>
      </c>
      <c r="C393" s="96"/>
      <c r="D393" s="96"/>
      <c r="E393" s="96"/>
      <c r="F393" s="96"/>
      <c r="G393" s="96"/>
      <c r="H393" s="96"/>
      <c r="I393" s="96"/>
      <c r="J393" s="96"/>
      <c r="K393" s="96"/>
      <c r="L393" s="96"/>
      <c r="M393" s="96"/>
      <c r="N393" s="96"/>
      <c r="O393" s="96"/>
      <c r="P393" s="96"/>
      <c r="Q393" s="96"/>
      <c r="R393" s="97"/>
      <c r="S393" s="6"/>
    </row>
    <row r="394" spans="1:29" ht="15" customHeight="1" x14ac:dyDescent="0.25">
      <c r="A394" s="6"/>
      <c r="B394" s="95" t="s">
        <v>424</v>
      </c>
      <c r="C394" s="96"/>
      <c r="D394" s="96"/>
      <c r="E394" s="96"/>
      <c r="F394" s="96"/>
      <c r="G394" s="96"/>
      <c r="H394" s="96"/>
      <c r="I394" s="96"/>
      <c r="J394" s="96"/>
      <c r="K394" s="96"/>
      <c r="L394" s="96"/>
      <c r="M394" s="96"/>
      <c r="N394" s="96"/>
      <c r="O394" s="96"/>
      <c r="P394" s="96"/>
      <c r="Q394" s="96"/>
      <c r="R394" s="97"/>
      <c r="S394" s="6"/>
    </row>
    <row r="395" spans="1:29" ht="15" customHeight="1" x14ac:dyDescent="0.25">
      <c r="A395" s="6"/>
      <c r="B395" s="95" t="s">
        <v>425</v>
      </c>
      <c r="C395" s="96"/>
      <c r="D395" s="96"/>
      <c r="E395" s="96"/>
      <c r="F395" s="96"/>
      <c r="G395" s="96"/>
      <c r="H395" s="96"/>
      <c r="I395" s="96"/>
      <c r="J395" s="96"/>
      <c r="K395" s="96"/>
      <c r="L395" s="96"/>
      <c r="M395" s="96"/>
      <c r="N395" s="96"/>
      <c r="O395" s="96"/>
      <c r="P395" s="96"/>
      <c r="Q395" s="96"/>
      <c r="R395" s="97"/>
      <c r="S395" s="6"/>
    </row>
    <row r="396" spans="1:29" ht="15" customHeight="1" x14ac:dyDescent="0.25">
      <c r="A396" s="6"/>
      <c r="B396" s="95" t="s">
        <v>426</v>
      </c>
      <c r="C396" s="96"/>
      <c r="D396" s="96"/>
      <c r="E396" s="96"/>
      <c r="F396" s="96"/>
      <c r="G396" s="96"/>
      <c r="H396" s="96"/>
      <c r="I396" s="96"/>
      <c r="J396" s="96"/>
      <c r="K396" s="96"/>
      <c r="L396" s="96"/>
      <c r="M396" s="96"/>
      <c r="N396" s="96"/>
      <c r="O396" s="96"/>
      <c r="P396" s="96"/>
      <c r="Q396" s="96"/>
      <c r="R396" s="97"/>
      <c r="S396" s="6"/>
    </row>
    <row r="397" spans="1:29" ht="15" customHeight="1" x14ac:dyDescent="0.25">
      <c r="A397" s="6"/>
      <c r="B397" s="95" t="s">
        <v>427</v>
      </c>
      <c r="C397" s="96"/>
      <c r="D397" s="96"/>
      <c r="E397" s="96"/>
      <c r="F397" s="96"/>
      <c r="G397" s="96"/>
      <c r="H397" s="96"/>
      <c r="I397" s="96"/>
      <c r="J397" s="96"/>
      <c r="K397" s="96"/>
      <c r="L397" s="96"/>
      <c r="M397" s="96"/>
      <c r="N397" s="96"/>
      <c r="O397" s="96"/>
      <c r="P397" s="96"/>
      <c r="Q397" s="96"/>
      <c r="R397" s="97"/>
      <c r="S397" s="6"/>
    </row>
    <row r="398" spans="1:29" ht="15" customHeight="1" x14ac:dyDescent="0.25">
      <c r="A398" s="6"/>
      <c r="B398" s="95" t="s">
        <v>428</v>
      </c>
      <c r="C398" s="96"/>
      <c r="D398" s="96"/>
      <c r="E398" s="96"/>
      <c r="F398" s="96"/>
      <c r="G398" s="96"/>
      <c r="H398" s="96"/>
      <c r="I398" s="96"/>
      <c r="J398" s="96"/>
      <c r="K398" s="96"/>
      <c r="L398" s="96"/>
      <c r="M398" s="96"/>
      <c r="N398" s="96"/>
      <c r="O398" s="96"/>
      <c r="P398" s="96"/>
      <c r="Q398" s="96"/>
      <c r="R398" s="97"/>
      <c r="S398" s="6"/>
    </row>
    <row r="399" spans="1:29" ht="15" customHeight="1" x14ac:dyDescent="0.25">
      <c r="A399" s="6"/>
      <c r="B399" s="95" t="s">
        <v>429</v>
      </c>
      <c r="C399" s="96"/>
      <c r="D399" s="96"/>
      <c r="E399" s="96"/>
      <c r="F399" s="96"/>
      <c r="G399" s="96"/>
      <c r="H399" s="96"/>
      <c r="I399" s="96"/>
      <c r="J399" s="96"/>
      <c r="K399" s="96"/>
      <c r="L399" s="96"/>
      <c r="M399" s="96"/>
      <c r="N399" s="96"/>
      <c r="O399" s="96"/>
      <c r="P399" s="96"/>
      <c r="Q399" s="96"/>
      <c r="R399" s="97"/>
      <c r="S399" s="6"/>
    </row>
    <row r="400" spans="1:29" ht="15" customHeight="1" x14ac:dyDescent="0.25">
      <c r="A400" s="6"/>
      <c r="B400" s="98"/>
      <c r="C400" s="99"/>
      <c r="D400" s="99"/>
      <c r="E400" s="99"/>
      <c r="F400" s="99"/>
      <c r="G400" s="99"/>
      <c r="H400" s="99"/>
      <c r="I400" s="99"/>
      <c r="J400" s="99"/>
      <c r="K400" s="99"/>
      <c r="L400" s="99"/>
      <c r="M400" s="99"/>
      <c r="N400" s="99"/>
      <c r="O400" s="99"/>
      <c r="P400" s="99"/>
      <c r="Q400" s="99"/>
      <c r="R400" s="100"/>
      <c r="S400" s="6"/>
    </row>
    <row r="401" spans="1:19" ht="15" customHeight="1" x14ac:dyDescent="0.25">
      <c r="A401" s="6"/>
      <c r="B401" s="20"/>
      <c r="C401" s="20"/>
      <c r="D401" s="20"/>
      <c r="E401" s="20"/>
      <c r="F401" s="20"/>
      <c r="G401" s="20"/>
      <c r="H401" s="20"/>
      <c r="I401" s="20"/>
      <c r="J401" s="20"/>
      <c r="K401" s="20"/>
      <c r="L401" s="20"/>
      <c r="M401" s="20"/>
      <c r="N401" s="20"/>
      <c r="O401" s="20"/>
      <c r="P401" s="20"/>
      <c r="Q401" s="20"/>
      <c r="R401" s="20"/>
      <c r="S401" s="6"/>
    </row>
    <row r="402" spans="1:19" ht="15" customHeight="1" x14ac:dyDescent="0.25">
      <c r="A402" s="6"/>
      <c r="B402" s="20"/>
      <c r="C402" s="20"/>
      <c r="D402" s="20"/>
      <c r="E402" s="20"/>
      <c r="F402" s="20"/>
      <c r="G402" s="20"/>
      <c r="H402" s="20"/>
      <c r="I402" s="20"/>
      <c r="J402" s="20"/>
      <c r="K402" s="20"/>
      <c r="L402" s="20"/>
      <c r="M402" s="20"/>
      <c r="N402" s="20"/>
      <c r="O402" s="20"/>
      <c r="P402" s="20"/>
      <c r="Q402" s="20"/>
      <c r="R402" s="20"/>
      <c r="S402" s="6"/>
    </row>
    <row r="403" spans="1:19" ht="15" customHeight="1" x14ac:dyDescent="0.25">
      <c r="A403" s="6"/>
      <c r="B403" s="20"/>
      <c r="C403" s="20"/>
      <c r="D403" s="20"/>
      <c r="E403" s="20"/>
      <c r="F403" s="20"/>
      <c r="G403" s="20"/>
      <c r="H403" s="20"/>
      <c r="I403" s="20"/>
      <c r="J403" s="20"/>
      <c r="K403" s="20"/>
      <c r="L403" s="20"/>
      <c r="M403" s="20"/>
      <c r="N403" s="20"/>
      <c r="O403" s="20"/>
      <c r="P403" s="20"/>
      <c r="Q403" s="20"/>
      <c r="R403" s="20"/>
      <c r="S403" s="6"/>
    </row>
    <row r="404" spans="1:19" ht="15" customHeight="1" x14ac:dyDescent="0.25">
      <c r="A404" s="6"/>
      <c r="B404" s="20"/>
      <c r="C404" s="20"/>
      <c r="D404" s="20"/>
      <c r="E404" s="20"/>
      <c r="F404" s="20"/>
      <c r="G404" s="20"/>
      <c r="H404" s="20"/>
      <c r="I404" s="20"/>
      <c r="J404" s="20"/>
      <c r="K404" s="20"/>
      <c r="L404" s="20"/>
      <c r="M404" s="20"/>
      <c r="N404" s="20"/>
      <c r="O404" s="20"/>
      <c r="P404" s="20"/>
      <c r="Q404" s="20"/>
      <c r="R404" s="20"/>
      <c r="S404" s="6"/>
    </row>
    <row r="405" spans="1:19" ht="15" customHeight="1" x14ac:dyDescent="0.25">
      <c r="A405" s="6"/>
      <c r="B405" s="20"/>
      <c r="C405" s="20"/>
      <c r="D405" s="20"/>
      <c r="E405" s="20"/>
      <c r="F405" s="20"/>
      <c r="G405" s="20"/>
      <c r="H405" s="20"/>
      <c r="I405" s="20"/>
      <c r="J405" s="20"/>
      <c r="K405" s="20"/>
      <c r="L405" s="20"/>
      <c r="M405" s="20"/>
      <c r="N405" s="20"/>
      <c r="O405" s="20"/>
      <c r="P405" s="20"/>
      <c r="Q405" s="20"/>
      <c r="R405" s="20"/>
      <c r="S405" s="6"/>
    </row>
    <row r="406" spans="1:19" ht="15" customHeight="1" x14ac:dyDescent="0.25">
      <c r="A406" s="6"/>
      <c r="B406" s="20"/>
      <c r="C406" s="20"/>
      <c r="D406" s="20"/>
      <c r="E406" s="20"/>
      <c r="F406" s="20"/>
      <c r="G406" s="20"/>
      <c r="H406" s="20"/>
      <c r="I406" s="20"/>
      <c r="J406" s="20"/>
      <c r="K406" s="20"/>
      <c r="L406" s="20"/>
      <c r="M406" s="20"/>
      <c r="N406" s="20"/>
      <c r="O406" s="20"/>
      <c r="P406" s="20"/>
      <c r="Q406" s="20"/>
      <c r="R406" s="20"/>
      <c r="S406" s="6"/>
    </row>
    <row r="407" spans="1:19" ht="15" customHeight="1" x14ac:dyDescent="0.25">
      <c r="A407" s="6"/>
      <c r="B407" s="20"/>
      <c r="C407" s="20"/>
      <c r="D407" s="20"/>
      <c r="E407" s="20"/>
      <c r="F407" s="20"/>
      <c r="G407" s="20"/>
      <c r="H407" s="20"/>
      <c r="I407" s="20"/>
      <c r="J407" s="20"/>
      <c r="K407" s="20"/>
      <c r="L407" s="20"/>
      <c r="M407" s="20"/>
      <c r="N407" s="20"/>
      <c r="O407" s="20"/>
      <c r="P407" s="20"/>
      <c r="Q407" s="20"/>
      <c r="R407" s="20"/>
      <c r="S407" s="6"/>
    </row>
    <row r="408" spans="1:19" ht="15" customHeight="1" x14ac:dyDescent="0.25">
      <c r="A408" s="6"/>
      <c r="B408" s="20"/>
      <c r="C408" s="20"/>
      <c r="D408" s="20"/>
      <c r="E408" s="20"/>
      <c r="F408" s="20"/>
      <c r="G408" s="20"/>
      <c r="H408" s="20"/>
      <c r="I408" s="20"/>
      <c r="J408" s="20"/>
      <c r="K408" s="20"/>
      <c r="L408" s="20"/>
      <c r="M408" s="20"/>
      <c r="N408" s="20"/>
      <c r="O408" s="20"/>
      <c r="P408" s="20"/>
      <c r="Q408" s="20"/>
      <c r="R408" s="20"/>
      <c r="S408" s="6"/>
    </row>
    <row r="409" spans="1:19" ht="15" customHeight="1" x14ac:dyDescent="0.25">
      <c r="A409" s="6"/>
      <c r="B409" s="20"/>
      <c r="C409" s="20"/>
      <c r="D409" s="20"/>
      <c r="E409" s="20"/>
      <c r="F409" s="20"/>
      <c r="G409" s="20"/>
      <c r="H409" s="20"/>
      <c r="I409" s="20"/>
      <c r="J409" s="20"/>
      <c r="K409" s="20"/>
      <c r="L409" s="20"/>
      <c r="M409" s="20"/>
      <c r="N409" s="20"/>
      <c r="O409" s="20"/>
      <c r="P409" s="20"/>
      <c r="Q409" s="20"/>
      <c r="R409" s="20"/>
      <c r="S409" s="6"/>
    </row>
    <row r="410" spans="1:19" ht="15" customHeight="1" thickBot="1" x14ac:dyDescent="0.3">
      <c r="A410" s="6"/>
      <c r="B410" s="20"/>
      <c r="C410" s="20"/>
      <c r="D410" s="20"/>
      <c r="E410" s="20"/>
      <c r="F410" s="20"/>
      <c r="G410" s="20"/>
      <c r="H410" s="20"/>
      <c r="I410" s="20"/>
      <c r="J410" s="20"/>
      <c r="K410" s="20"/>
      <c r="L410" s="20"/>
      <c r="M410" s="20"/>
      <c r="N410" s="20"/>
      <c r="O410" s="20"/>
      <c r="P410" s="20"/>
      <c r="Q410" s="20"/>
      <c r="R410" s="20"/>
      <c r="S410" s="6"/>
    </row>
    <row r="411" spans="1:19" ht="15.75" thickBot="1" x14ac:dyDescent="0.3">
      <c r="A411" s="6"/>
      <c r="B411" s="196" t="s">
        <v>364</v>
      </c>
      <c r="C411" s="201"/>
      <c r="D411" s="201"/>
      <c r="E411" s="201"/>
      <c r="F411" s="201"/>
      <c r="G411" s="201"/>
      <c r="H411" s="201"/>
      <c r="I411" s="201"/>
      <c r="J411" s="201"/>
      <c r="K411" s="201"/>
      <c r="L411" s="201"/>
      <c r="M411" s="201"/>
      <c r="N411" s="201"/>
      <c r="O411" s="201"/>
      <c r="P411" s="201"/>
      <c r="Q411" s="201"/>
      <c r="R411" s="202"/>
      <c r="S411" s="7"/>
    </row>
    <row r="412" spans="1:19" x14ac:dyDescent="0.25">
      <c r="A412" s="6"/>
      <c r="B412" s="203" t="s">
        <v>210</v>
      </c>
      <c r="C412" s="204"/>
      <c r="D412" s="204"/>
      <c r="E412" s="204"/>
      <c r="F412" s="204"/>
      <c r="G412" s="204"/>
      <c r="H412" s="204"/>
      <c r="I412" s="204"/>
      <c r="J412" s="204"/>
      <c r="K412" s="204"/>
      <c r="L412" s="204"/>
      <c r="M412" s="204"/>
      <c r="N412" s="204"/>
      <c r="O412" s="204"/>
      <c r="P412" s="205"/>
      <c r="Q412" s="205"/>
      <c r="R412" s="206"/>
      <c r="S412" s="7"/>
    </row>
    <row r="413" spans="1:19" x14ac:dyDescent="0.25">
      <c r="A413" s="6"/>
      <c r="B413" s="203" t="s">
        <v>211</v>
      </c>
      <c r="C413" s="204"/>
      <c r="D413" s="204"/>
      <c r="E413" s="204"/>
      <c r="F413" s="204"/>
      <c r="G413" s="204"/>
      <c r="H413" s="204"/>
      <c r="I413" s="204"/>
      <c r="J413" s="204"/>
      <c r="K413" s="204"/>
      <c r="L413" s="204"/>
      <c r="M413" s="204"/>
      <c r="N413" s="204"/>
      <c r="O413" s="204"/>
      <c r="P413" s="205"/>
      <c r="Q413" s="205"/>
      <c r="R413" s="206"/>
      <c r="S413" s="7"/>
    </row>
    <row r="414" spans="1:19" x14ac:dyDescent="0.25">
      <c r="A414" s="6"/>
      <c r="B414" s="203" t="s">
        <v>212</v>
      </c>
      <c r="C414" s="204"/>
      <c r="D414" s="204"/>
      <c r="E414" s="204"/>
      <c r="F414" s="204"/>
      <c r="G414" s="204"/>
      <c r="H414" s="204"/>
      <c r="I414" s="204"/>
      <c r="J414" s="204"/>
      <c r="K414" s="204"/>
      <c r="L414" s="204"/>
      <c r="M414" s="204"/>
      <c r="N414" s="204"/>
      <c r="O414" s="204"/>
      <c r="P414" s="205"/>
      <c r="Q414" s="205"/>
      <c r="R414" s="206"/>
      <c r="S414" s="7"/>
    </row>
    <row r="415" spans="1:19" x14ac:dyDescent="0.25">
      <c r="A415" s="6"/>
      <c r="B415" s="203" t="s">
        <v>213</v>
      </c>
      <c r="C415" s="204"/>
      <c r="D415" s="204"/>
      <c r="E415" s="204"/>
      <c r="F415" s="204"/>
      <c r="G415" s="204"/>
      <c r="H415" s="204"/>
      <c r="I415" s="204"/>
      <c r="J415" s="204"/>
      <c r="K415" s="204"/>
      <c r="L415" s="204"/>
      <c r="M415" s="204"/>
      <c r="N415" s="204"/>
      <c r="O415" s="204"/>
      <c r="P415" s="205"/>
      <c r="Q415" s="205"/>
      <c r="R415" s="206"/>
      <c r="S415" s="7"/>
    </row>
    <row r="416" spans="1:19" x14ac:dyDescent="0.25">
      <c r="A416" s="6"/>
      <c r="B416" s="203" t="s">
        <v>214</v>
      </c>
      <c r="C416" s="204"/>
      <c r="D416" s="204"/>
      <c r="E416" s="204"/>
      <c r="F416" s="204"/>
      <c r="G416" s="204"/>
      <c r="H416" s="204"/>
      <c r="I416" s="204"/>
      <c r="J416" s="204"/>
      <c r="K416" s="204"/>
      <c r="L416" s="204"/>
      <c r="M416" s="204"/>
      <c r="N416" s="204"/>
      <c r="O416" s="204"/>
      <c r="P416" s="205"/>
      <c r="Q416" s="205"/>
      <c r="R416" s="206"/>
      <c r="S416" s="7"/>
    </row>
    <row r="417" spans="1:25" x14ac:dyDescent="0.25">
      <c r="A417" s="6"/>
      <c r="B417" s="203" t="s">
        <v>215</v>
      </c>
      <c r="C417" s="204"/>
      <c r="D417" s="204"/>
      <c r="E417" s="204"/>
      <c r="F417" s="204"/>
      <c r="G417" s="204"/>
      <c r="H417" s="204"/>
      <c r="I417" s="204"/>
      <c r="J417" s="204"/>
      <c r="K417" s="204"/>
      <c r="L417" s="204"/>
      <c r="M417" s="204"/>
      <c r="N417" s="204"/>
      <c r="O417" s="204"/>
      <c r="P417" s="205"/>
      <c r="Q417" s="205"/>
      <c r="R417" s="206"/>
      <c r="S417" s="7"/>
    </row>
    <row r="418" spans="1:25" x14ac:dyDescent="0.25">
      <c r="A418" s="6"/>
      <c r="B418" s="203" t="s">
        <v>277</v>
      </c>
      <c r="C418" s="204"/>
      <c r="D418" s="204"/>
      <c r="E418" s="204"/>
      <c r="F418" s="204"/>
      <c r="G418" s="204"/>
      <c r="H418" s="204"/>
      <c r="I418" s="204"/>
      <c r="J418" s="204"/>
      <c r="K418" s="204"/>
      <c r="L418" s="204"/>
      <c r="M418" s="204"/>
      <c r="N418" s="204"/>
      <c r="O418" s="204"/>
      <c r="P418" s="205"/>
      <c r="Q418" s="205"/>
      <c r="R418" s="206"/>
      <c r="S418" s="7"/>
    </row>
    <row r="419" spans="1:25" ht="15.75" thickBot="1" x14ac:dyDescent="0.3">
      <c r="A419" s="6"/>
      <c r="B419" s="239" t="s">
        <v>278</v>
      </c>
      <c r="C419" s="113"/>
      <c r="D419" s="113"/>
      <c r="E419" s="113"/>
      <c r="F419" s="113"/>
      <c r="G419" s="113"/>
      <c r="H419" s="113"/>
      <c r="I419" s="113"/>
      <c r="J419" s="113"/>
      <c r="K419" s="113"/>
      <c r="L419" s="113"/>
      <c r="M419" s="113"/>
      <c r="N419" s="113"/>
      <c r="O419" s="113"/>
      <c r="P419" s="113"/>
      <c r="Q419" s="113"/>
      <c r="R419" s="114"/>
      <c r="S419" s="7"/>
    </row>
    <row r="420" spans="1:25" ht="15" customHeight="1" thickBot="1" x14ac:dyDescent="0.3">
      <c r="A420" s="6"/>
      <c r="B420" s="20"/>
      <c r="C420" s="20"/>
      <c r="D420" s="20"/>
      <c r="E420" s="20"/>
      <c r="F420" s="20"/>
      <c r="G420" s="20"/>
      <c r="H420" s="20"/>
      <c r="I420" s="20"/>
      <c r="J420" s="20"/>
      <c r="K420" s="20"/>
      <c r="L420" s="20"/>
      <c r="M420" s="20"/>
      <c r="N420" s="20"/>
      <c r="O420" s="20"/>
      <c r="P420" s="20"/>
      <c r="Q420" s="20"/>
      <c r="R420" s="20"/>
      <c r="S420" s="6"/>
    </row>
    <row r="421" spans="1:25" ht="15" customHeight="1" thickBot="1" x14ac:dyDescent="0.3">
      <c r="A421" s="6"/>
      <c r="B421" s="584" t="s">
        <v>216</v>
      </c>
      <c r="C421" s="585"/>
      <c r="D421" s="585"/>
      <c r="E421" s="585"/>
      <c r="F421" s="585"/>
      <c r="G421" s="586"/>
      <c r="H421" s="575" t="s">
        <v>281</v>
      </c>
      <c r="I421" s="576"/>
      <c r="J421" s="577"/>
      <c r="K421" s="247"/>
      <c r="L421" s="584" t="s">
        <v>201</v>
      </c>
      <c r="M421" s="585"/>
      <c r="N421" s="585"/>
      <c r="O421" s="585"/>
      <c r="P421" s="585"/>
      <c r="Q421" s="585"/>
      <c r="R421" s="586"/>
      <c r="S421" s="6"/>
    </row>
    <row r="422" spans="1:25" ht="15" customHeight="1" x14ac:dyDescent="0.25">
      <c r="A422" s="6"/>
      <c r="B422" s="587" t="s">
        <v>203</v>
      </c>
      <c r="C422" s="561"/>
      <c r="D422" s="385" t="s">
        <v>465</v>
      </c>
      <c r="E422" s="386"/>
      <c r="F422" s="386"/>
      <c r="G422" s="387"/>
      <c r="H422" s="578"/>
      <c r="I422" s="579"/>
      <c r="J422" s="580"/>
      <c r="K422" s="246"/>
      <c r="L422" s="560" t="s">
        <v>203</v>
      </c>
      <c r="M422" s="561"/>
      <c r="N422" s="569"/>
      <c r="O422" s="570"/>
      <c r="P422" s="570"/>
      <c r="Q422" s="570"/>
      <c r="R422" s="571"/>
      <c r="S422" s="6"/>
      <c r="T422" s="6"/>
      <c r="U422" s="6"/>
      <c r="V422" s="3"/>
      <c r="W422" s="1"/>
      <c r="X422" s="1"/>
      <c r="Y422" s="1"/>
    </row>
    <row r="423" spans="1:25" ht="15" customHeight="1" x14ac:dyDescent="0.25">
      <c r="A423" s="6"/>
      <c r="B423" s="406" t="s">
        <v>81</v>
      </c>
      <c r="C423" s="407"/>
      <c r="D423" s="408" t="s">
        <v>68</v>
      </c>
      <c r="E423" s="409"/>
      <c r="F423" s="409"/>
      <c r="G423" s="410"/>
      <c r="H423" s="578"/>
      <c r="I423" s="579"/>
      <c r="J423" s="580"/>
      <c r="K423" s="211"/>
      <c r="L423" s="409" t="s">
        <v>81</v>
      </c>
      <c r="M423" s="539"/>
      <c r="N423" s="408" t="s">
        <v>432</v>
      </c>
      <c r="O423" s="409"/>
      <c r="P423" s="409"/>
      <c r="Q423" s="409"/>
      <c r="R423" s="410"/>
      <c r="S423" s="6"/>
      <c r="T423" s="559"/>
      <c r="U423" s="559"/>
      <c r="V423" s="559"/>
      <c r="W423" s="559"/>
      <c r="X423" s="559"/>
      <c r="Y423" s="559"/>
    </row>
    <row r="424" spans="1:25" ht="15.75" customHeight="1" x14ac:dyDescent="0.25">
      <c r="B424" s="412" t="s">
        <v>204</v>
      </c>
      <c r="C424" s="413"/>
      <c r="D424" s="408" t="s">
        <v>205</v>
      </c>
      <c r="E424" s="409"/>
      <c r="F424" s="409"/>
      <c r="G424" s="410"/>
      <c r="H424" s="578"/>
      <c r="I424" s="579"/>
      <c r="J424" s="580"/>
      <c r="K424" s="211"/>
      <c r="L424" s="408" t="s">
        <v>204</v>
      </c>
      <c r="M424" s="539"/>
      <c r="N424" s="572" t="s">
        <v>282</v>
      </c>
      <c r="O424" s="573"/>
      <c r="P424" s="573"/>
      <c r="Q424" s="573"/>
      <c r="R424" s="574"/>
      <c r="T424" s="6"/>
      <c r="U424" s="6"/>
      <c r="V424" s="1"/>
      <c r="W424" s="1"/>
      <c r="X424" s="1"/>
      <c r="Y424" s="1"/>
    </row>
    <row r="425" spans="1:25" ht="18.75" customHeight="1" x14ac:dyDescent="0.25">
      <c r="B425" s="400" t="s">
        <v>206</v>
      </c>
      <c r="C425" s="401"/>
      <c r="D425" s="6"/>
      <c r="E425" s="6"/>
      <c r="F425" s="6"/>
      <c r="G425" s="2"/>
      <c r="H425" s="578"/>
      <c r="I425" s="579"/>
      <c r="J425" s="580"/>
      <c r="K425" s="2"/>
      <c r="L425" s="525" t="s">
        <v>206</v>
      </c>
      <c r="M425" s="401"/>
      <c r="N425" s="6"/>
      <c r="O425" s="1"/>
      <c r="P425" s="1"/>
      <c r="Q425" s="1"/>
      <c r="R425" s="249"/>
      <c r="T425" s="6"/>
      <c r="U425" s="6"/>
      <c r="V425" s="1"/>
      <c r="W425" s="1"/>
      <c r="X425" s="1"/>
      <c r="Y425" s="1"/>
    </row>
    <row r="426" spans="1:25" ht="18.75" customHeight="1" x14ac:dyDescent="0.25">
      <c r="B426" s="400"/>
      <c r="C426" s="401"/>
      <c r="D426" s="6"/>
      <c r="E426" s="6"/>
      <c r="F426" s="6"/>
      <c r="G426" s="2"/>
      <c r="H426" s="578"/>
      <c r="I426" s="579"/>
      <c r="J426" s="580"/>
      <c r="K426" s="2"/>
      <c r="L426" s="525"/>
      <c r="M426" s="401"/>
      <c r="N426" s="6"/>
      <c r="O426" s="1"/>
      <c r="P426" s="1"/>
      <c r="Q426" s="1"/>
      <c r="R426" s="249"/>
      <c r="T426" s="6"/>
      <c r="U426" s="6"/>
      <c r="V426" s="1"/>
      <c r="W426" s="1"/>
      <c r="X426" s="1"/>
      <c r="Y426" s="1"/>
    </row>
    <row r="427" spans="1:25" ht="18.75" customHeight="1" thickBot="1" x14ac:dyDescent="0.3">
      <c r="B427" s="402"/>
      <c r="C427" s="403"/>
      <c r="D427" s="92"/>
      <c r="E427" s="92"/>
      <c r="F427" s="92"/>
      <c r="G427" s="250"/>
      <c r="H427" s="581"/>
      <c r="I427" s="582"/>
      <c r="J427" s="583"/>
      <c r="K427" s="250"/>
      <c r="L427" s="529"/>
      <c r="M427" s="403"/>
      <c r="N427" s="92"/>
      <c r="O427" s="251"/>
      <c r="P427" s="252"/>
      <c r="Q427" s="252"/>
      <c r="R427" s="253"/>
      <c r="T427" s="6"/>
      <c r="U427" s="552"/>
      <c r="V427" s="552"/>
      <c r="W427" s="552"/>
      <c r="X427" s="552"/>
      <c r="Y427" s="1"/>
    </row>
    <row r="428" spans="1:25" ht="15.75" thickBot="1" x14ac:dyDescent="0.3">
      <c r="B428" s="6"/>
      <c r="C428" s="6"/>
      <c r="D428" s="6"/>
      <c r="E428" s="6"/>
      <c r="F428" s="6"/>
      <c r="G428" s="6"/>
      <c r="H428" s="6"/>
      <c r="I428" s="6"/>
      <c r="J428" s="6"/>
      <c r="K428" s="6"/>
      <c r="L428" s="6"/>
      <c r="M428" s="6"/>
      <c r="N428" s="6"/>
      <c r="O428" s="41"/>
      <c r="P428" s="41"/>
      <c r="Q428" s="41"/>
      <c r="R428" s="41"/>
    </row>
    <row r="429" spans="1:25" ht="15" customHeight="1" x14ac:dyDescent="0.25">
      <c r="A429" s="6"/>
      <c r="B429" s="601" t="s">
        <v>216</v>
      </c>
      <c r="C429" s="602"/>
      <c r="D429" s="602"/>
      <c r="E429" s="602"/>
      <c r="F429" s="602"/>
      <c r="G429" s="602"/>
      <c r="H429" s="602"/>
      <c r="I429" s="602"/>
      <c r="J429" s="602"/>
      <c r="K429" s="602"/>
      <c r="L429" s="602"/>
      <c r="M429" s="602"/>
      <c r="N429" s="602"/>
      <c r="O429" s="602"/>
      <c r="P429" s="602"/>
      <c r="Q429" s="602"/>
      <c r="R429" s="603"/>
      <c r="S429" s="6"/>
    </row>
    <row r="430" spans="1:25" ht="15" customHeight="1" x14ac:dyDescent="0.25">
      <c r="A430" s="6"/>
      <c r="B430" s="412" t="s">
        <v>203</v>
      </c>
      <c r="C430" s="413"/>
      <c r="D430" s="565" t="s">
        <v>465</v>
      </c>
      <c r="E430" s="566"/>
      <c r="F430" s="566"/>
      <c r="G430" s="567"/>
      <c r="H430" s="553" t="s">
        <v>281</v>
      </c>
      <c r="I430" s="554"/>
      <c r="J430" s="554"/>
      <c r="K430" s="210"/>
      <c r="L430" s="546" t="s">
        <v>203</v>
      </c>
      <c r="M430" s="413"/>
      <c r="N430" s="565"/>
      <c r="O430" s="566"/>
      <c r="P430" s="566"/>
      <c r="Q430" s="566"/>
      <c r="R430" s="568"/>
      <c r="S430" s="6"/>
      <c r="T430" s="6"/>
      <c r="U430" s="6"/>
      <c r="V430" s="3"/>
      <c r="W430" s="1"/>
      <c r="X430" s="1"/>
      <c r="Y430" s="1"/>
    </row>
    <row r="431" spans="1:25" ht="15" customHeight="1" x14ac:dyDescent="0.25">
      <c r="A431" s="6"/>
      <c r="B431" s="406" t="s">
        <v>81</v>
      </c>
      <c r="C431" s="407"/>
      <c r="D431" s="408" t="s">
        <v>68</v>
      </c>
      <c r="E431" s="409"/>
      <c r="F431" s="409"/>
      <c r="G431" s="539"/>
      <c r="H431" s="555"/>
      <c r="I431" s="556"/>
      <c r="J431" s="556"/>
      <c r="K431" s="211"/>
      <c r="L431" s="409" t="s">
        <v>81</v>
      </c>
      <c r="M431" s="539"/>
      <c r="N431" s="408" t="s">
        <v>73</v>
      </c>
      <c r="O431" s="409"/>
      <c r="P431" s="409"/>
      <c r="Q431" s="409"/>
      <c r="R431" s="410"/>
      <c r="S431" s="6"/>
      <c r="T431" s="559"/>
      <c r="U431" s="559"/>
      <c r="V431" s="559"/>
      <c r="W431" s="559"/>
      <c r="X431" s="559"/>
      <c r="Y431" s="559"/>
    </row>
    <row r="432" spans="1:25" ht="15.75" x14ac:dyDescent="0.25">
      <c r="B432" s="412" t="s">
        <v>204</v>
      </c>
      <c r="C432" s="413"/>
      <c r="D432" s="408" t="s">
        <v>205</v>
      </c>
      <c r="E432" s="409"/>
      <c r="F432" s="409"/>
      <c r="G432" s="539"/>
      <c r="H432" s="555"/>
      <c r="I432" s="556"/>
      <c r="J432" s="556"/>
      <c r="K432" s="211"/>
      <c r="L432" s="408" t="s">
        <v>204</v>
      </c>
      <c r="M432" s="539"/>
      <c r="N432" s="562" t="s">
        <v>433</v>
      </c>
      <c r="O432" s="563"/>
      <c r="P432" s="563"/>
      <c r="Q432" s="563"/>
      <c r="R432" s="564"/>
      <c r="T432" s="6"/>
      <c r="U432" s="6"/>
      <c r="V432" s="1"/>
      <c r="W432" s="1"/>
      <c r="X432" s="1"/>
      <c r="Y432" s="1"/>
    </row>
    <row r="433" spans="2:25" ht="18.75" x14ac:dyDescent="0.25">
      <c r="B433" s="398" t="s">
        <v>206</v>
      </c>
      <c r="C433" s="399"/>
      <c r="D433" s="4"/>
      <c r="E433" s="4"/>
      <c r="F433" s="4"/>
      <c r="G433" s="192"/>
      <c r="H433" s="555"/>
      <c r="I433" s="556"/>
      <c r="J433" s="556"/>
      <c r="K433" s="208"/>
      <c r="L433" s="528" t="s">
        <v>206</v>
      </c>
      <c r="M433" s="399"/>
      <c r="N433" s="4"/>
      <c r="O433" s="29"/>
      <c r="P433" s="29"/>
      <c r="Q433" s="29"/>
      <c r="R433" s="254"/>
      <c r="T433" s="6"/>
      <c r="U433" s="6"/>
      <c r="V433" s="1"/>
      <c r="W433" s="1"/>
      <c r="X433" s="1"/>
      <c r="Y433" s="1"/>
    </row>
    <row r="434" spans="2:25" ht="18.75" x14ac:dyDescent="0.25">
      <c r="B434" s="400"/>
      <c r="C434" s="401"/>
      <c r="D434" s="6"/>
      <c r="E434" s="6"/>
      <c r="F434" s="6"/>
      <c r="G434" s="181"/>
      <c r="H434" s="555"/>
      <c r="I434" s="556"/>
      <c r="J434" s="556"/>
      <c r="K434" s="2"/>
      <c r="L434" s="525"/>
      <c r="M434" s="401"/>
      <c r="N434" s="6"/>
      <c r="O434" s="1"/>
      <c r="P434" s="1"/>
      <c r="Q434" s="1"/>
      <c r="R434" s="249"/>
      <c r="T434" s="6"/>
      <c r="U434" s="6"/>
      <c r="V434" s="1"/>
      <c r="W434" s="1"/>
      <c r="X434" s="1"/>
      <c r="Y434" s="1"/>
    </row>
    <row r="435" spans="2:25" ht="19.5" thickBot="1" x14ac:dyDescent="0.3">
      <c r="B435" s="402"/>
      <c r="C435" s="403"/>
      <c r="D435" s="92"/>
      <c r="E435" s="92"/>
      <c r="F435" s="92"/>
      <c r="G435" s="255"/>
      <c r="H435" s="557"/>
      <c r="I435" s="558"/>
      <c r="J435" s="558"/>
      <c r="K435" s="250"/>
      <c r="L435" s="529"/>
      <c r="M435" s="403"/>
      <c r="N435" s="92"/>
      <c r="O435" s="251"/>
      <c r="P435" s="252"/>
      <c r="Q435" s="252"/>
      <c r="R435" s="253"/>
      <c r="T435" s="6"/>
      <c r="U435" s="552"/>
      <c r="V435" s="552"/>
      <c r="W435" s="552"/>
      <c r="X435" s="552"/>
      <c r="Y435" s="1"/>
    </row>
    <row r="436" spans="2:25" ht="18.75" x14ac:dyDescent="0.25">
      <c r="B436" s="191"/>
      <c r="C436" s="191"/>
      <c r="D436" s="6"/>
      <c r="E436" s="6"/>
      <c r="F436" s="6"/>
      <c r="G436" s="2"/>
      <c r="H436" s="2"/>
      <c r="I436" s="2"/>
      <c r="J436" s="2"/>
      <c r="K436" s="2"/>
      <c r="L436" s="191"/>
      <c r="M436" s="191"/>
      <c r="N436" s="6"/>
      <c r="O436" s="190"/>
      <c r="P436" s="1"/>
      <c r="Q436" s="1"/>
      <c r="R436" s="1"/>
      <c r="T436" s="6"/>
      <c r="U436" s="127"/>
      <c r="V436" s="127"/>
      <c r="W436" s="127"/>
      <c r="X436" s="127"/>
      <c r="Y436" s="1"/>
    </row>
    <row r="437" spans="2:25" ht="21" customHeight="1" x14ac:dyDescent="0.25">
      <c r="B437" s="548" t="s">
        <v>201</v>
      </c>
      <c r="C437" s="549"/>
      <c r="D437" s="549"/>
      <c r="E437" s="549"/>
      <c r="F437" s="549"/>
      <c r="G437" s="550"/>
      <c r="H437" s="212"/>
      <c r="I437" s="212"/>
      <c r="J437" s="212"/>
      <c r="K437" s="209"/>
      <c r="L437" s="551"/>
      <c r="M437" s="551"/>
      <c r="N437" s="551"/>
      <c r="O437" s="551"/>
      <c r="P437" s="551"/>
      <c r="Q437" s="551"/>
      <c r="R437" s="551"/>
      <c r="T437" s="6"/>
      <c r="U437" s="127"/>
      <c r="V437" s="127"/>
      <c r="W437" s="127"/>
      <c r="X437" s="127"/>
      <c r="Y437" s="1"/>
    </row>
    <row r="438" spans="2:25" ht="15.75" x14ac:dyDescent="0.25">
      <c r="B438" s="546" t="s">
        <v>203</v>
      </c>
      <c r="C438" s="413"/>
      <c r="D438" s="565"/>
      <c r="E438" s="566"/>
      <c r="F438" s="566"/>
      <c r="G438" s="567"/>
      <c r="H438" s="199"/>
      <c r="I438" s="199"/>
      <c r="J438" s="199"/>
      <c r="K438" s="199"/>
      <c r="L438" s="388"/>
      <c r="M438" s="388"/>
      <c r="N438" s="405"/>
      <c r="O438" s="405"/>
      <c r="P438" s="405"/>
      <c r="Q438" s="405"/>
      <c r="R438" s="405"/>
      <c r="T438" s="6"/>
      <c r="U438" s="127"/>
      <c r="V438" s="127"/>
      <c r="W438" s="127"/>
      <c r="X438" s="127"/>
      <c r="Y438" s="1"/>
    </row>
    <row r="439" spans="2:25" ht="15.75" x14ac:dyDescent="0.25">
      <c r="B439" s="604" t="s">
        <v>81</v>
      </c>
      <c r="C439" s="407"/>
      <c r="D439" s="408" t="s">
        <v>207</v>
      </c>
      <c r="E439" s="409"/>
      <c r="F439" s="409"/>
      <c r="G439" s="539"/>
      <c r="H439" s="200"/>
      <c r="I439" s="200"/>
      <c r="J439" s="200"/>
      <c r="K439" s="200"/>
      <c r="L439" s="411"/>
      <c r="M439" s="411"/>
      <c r="N439" s="411"/>
      <c r="O439" s="411"/>
      <c r="P439" s="411"/>
      <c r="Q439" s="411"/>
      <c r="R439" s="411"/>
      <c r="T439" s="6"/>
      <c r="U439" s="127"/>
      <c r="V439" s="127"/>
      <c r="W439" s="127"/>
      <c r="X439" s="127"/>
      <c r="Y439" s="1"/>
    </row>
    <row r="440" spans="2:25" ht="15.75" x14ac:dyDescent="0.25">
      <c r="B440" s="546" t="s">
        <v>204</v>
      </c>
      <c r="C440" s="413"/>
      <c r="D440" s="408" t="s">
        <v>451</v>
      </c>
      <c r="E440" s="409"/>
      <c r="F440" s="409"/>
      <c r="G440" s="539"/>
      <c r="H440" s="200"/>
      <c r="I440" s="200"/>
      <c r="J440" s="200"/>
      <c r="K440" s="200"/>
      <c r="L440" s="411"/>
      <c r="M440" s="411"/>
      <c r="N440" s="489"/>
      <c r="O440" s="489"/>
      <c r="P440" s="489"/>
      <c r="Q440" s="489"/>
      <c r="R440" s="489"/>
      <c r="T440" s="6"/>
      <c r="U440" s="127"/>
      <c r="V440" s="127"/>
      <c r="W440" s="127"/>
      <c r="X440" s="127"/>
      <c r="Y440" s="1"/>
    </row>
    <row r="441" spans="2:25" ht="18.75" x14ac:dyDescent="0.25">
      <c r="B441" s="525" t="s">
        <v>206</v>
      </c>
      <c r="C441" s="401"/>
      <c r="D441" s="6"/>
      <c r="E441" s="6"/>
      <c r="F441" s="6"/>
      <c r="G441" s="181"/>
      <c r="H441" s="2"/>
      <c r="I441" s="2"/>
      <c r="J441" s="2"/>
      <c r="K441" s="2"/>
      <c r="L441" s="404"/>
      <c r="M441" s="404"/>
      <c r="N441" s="6"/>
      <c r="O441" s="1"/>
      <c r="P441" s="1"/>
      <c r="Q441" s="1"/>
      <c r="R441" s="1"/>
      <c r="T441" s="6"/>
      <c r="U441" s="127"/>
      <c r="V441" s="127"/>
      <c r="W441" s="127"/>
      <c r="X441" s="127"/>
      <c r="Y441" s="1"/>
    </row>
    <row r="442" spans="2:25" ht="18.75" x14ac:dyDescent="0.25">
      <c r="B442" s="525"/>
      <c r="C442" s="401"/>
      <c r="D442" s="6"/>
      <c r="E442" s="6"/>
      <c r="F442" s="6"/>
      <c r="G442" s="181"/>
      <c r="H442" s="2"/>
      <c r="I442" s="2"/>
      <c r="J442" s="2"/>
      <c r="K442" s="2"/>
      <c r="L442" s="404"/>
      <c r="M442" s="404"/>
      <c r="N442" s="6"/>
      <c r="O442" s="1"/>
      <c r="P442" s="1"/>
      <c r="Q442" s="1"/>
      <c r="R442" s="1"/>
      <c r="T442" s="6"/>
      <c r="U442" s="127"/>
      <c r="V442" s="127"/>
      <c r="W442" s="127"/>
      <c r="X442" s="127"/>
      <c r="Y442" s="1"/>
    </row>
    <row r="443" spans="2:25" ht="18.75" x14ac:dyDescent="0.25">
      <c r="B443" s="526"/>
      <c r="C443" s="527"/>
      <c r="D443" s="16"/>
      <c r="E443" s="16"/>
      <c r="F443" s="16"/>
      <c r="G443" s="182"/>
      <c r="H443" s="2"/>
      <c r="I443" s="2"/>
      <c r="J443" s="2"/>
      <c r="K443" s="2"/>
      <c r="L443" s="404"/>
      <c r="M443" s="404"/>
      <c r="N443" s="6"/>
      <c r="O443" s="190"/>
      <c r="P443" s="1"/>
      <c r="Q443" s="1"/>
      <c r="R443" s="1"/>
      <c r="T443" s="6"/>
      <c r="U443" s="127"/>
      <c r="V443" s="127"/>
      <c r="W443" s="127"/>
      <c r="X443" s="127"/>
      <c r="Y443" s="1"/>
    </row>
    <row r="444" spans="2:25" ht="18.75" x14ac:dyDescent="0.25">
      <c r="B444" s="598" t="s">
        <v>202</v>
      </c>
      <c r="C444" s="599"/>
      <c r="D444" s="599"/>
      <c r="E444" s="599"/>
      <c r="F444" s="599"/>
      <c r="G444" s="599"/>
      <c r="H444" s="599"/>
      <c r="I444" s="599"/>
      <c r="J444" s="599"/>
      <c r="K444" s="599"/>
      <c r="L444" s="599"/>
      <c r="M444" s="599"/>
      <c r="N444" s="599"/>
      <c r="O444" s="599"/>
      <c r="P444" s="599"/>
      <c r="Q444" s="599"/>
      <c r="R444" s="600"/>
    </row>
    <row r="445" spans="2:25" x14ac:dyDescent="0.25">
      <c r="B445" s="42"/>
      <c r="C445" s="6"/>
      <c r="D445" s="6"/>
      <c r="E445" s="6"/>
      <c r="F445" s="6"/>
      <c r="G445" s="6"/>
      <c r="H445" s="6"/>
      <c r="I445" s="6"/>
      <c r="J445" s="6"/>
      <c r="K445" s="6"/>
      <c r="L445" s="6"/>
      <c r="M445" s="6"/>
      <c r="N445" s="6"/>
      <c r="O445" s="6"/>
      <c r="P445" s="6"/>
      <c r="Q445" s="6"/>
      <c r="R445" s="43"/>
    </row>
    <row r="446" spans="2:25" x14ac:dyDescent="0.25">
      <c r="B446" s="42"/>
      <c r="C446" s="6"/>
      <c r="D446" s="6"/>
      <c r="E446" s="6"/>
      <c r="F446" s="6"/>
      <c r="G446" s="6"/>
      <c r="H446" s="6"/>
      <c r="I446" s="6"/>
      <c r="J446" s="6"/>
      <c r="K446" s="6"/>
      <c r="L446" s="6"/>
      <c r="M446" s="6"/>
      <c r="N446" s="6"/>
      <c r="O446" s="6"/>
      <c r="P446" s="6"/>
      <c r="Q446" s="6"/>
      <c r="R446" s="43"/>
    </row>
    <row r="447" spans="2:25" x14ac:dyDescent="0.25">
      <c r="B447" s="42"/>
      <c r="C447" s="6"/>
      <c r="D447" s="6"/>
      <c r="E447" s="6"/>
      <c r="F447" s="6"/>
      <c r="G447" s="6"/>
      <c r="H447" s="6"/>
      <c r="I447" s="6"/>
      <c r="J447" s="6"/>
      <c r="K447" s="6"/>
      <c r="L447" s="6"/>
      <c r="M447" s="6"/>
      <c r="N447" s="6"/>
      <c r="O447" s="6"/>
      <c r="P447" s="6"/>
      <c r="Q447" s="6"/>
      <c r="R447" s="43"/>
    </row>
    <row r="448" spans="2:25" x14ac:dyDescent="0.25">
      <c r="B448" s="44"/>
      <c r="C448" s="16"/>
      <c r="D448" s="16"/>
      <c r="E448" s="16"/>
      <c r="F448" s="16"/>
      <c r="G448" s="16"/>
      <c r="H448" s="16"/>
      <c r="I448" s="16"/>
      <c r="J448" s="16"/>
      <c r="K448" s="16"/>
      <c r="L448" s="16"/>
      <c r="M448" s="16"/>
      <c r="N448" s="16"/>
      <c r="O448" s="16"/>
      <c r="P448" s="16"/>
      <c r="Q448" s="16"/>
      <c r="R448" s="45"/>
    </row>
  </sheetData>
  <mergeCells count="312">
    <mergeCell ref="K321:M321"/>
    <mergeCell ref="K322:M322"/>
    <mergeCell ref="B315:G315"/>
    <mergeCell ref="K315:M315"/>
    <mergeCell ref="K316:M316"/>
    <mergeCell ref="D318:G318"/>
    <mergeCell ref="I318:K318"/>
    <mergeCell ref="B319:G319"/>
    <mergeCell ref="K319:M319"/>
    <mergeCell ref="B320:G320"/>
    <mergeCell ref="K320:M320"/>
    <mergeCell ref="B301:G301"/>
    <mergeCell ref="L301:N301"/>
    <mergeCell ref="B302:G302"/>
    <mergeCell ref="L302:N302"/>
    <mergeCell ref="L303:N303"/>
    <mergeCell ref="L308:N308"/>
    <mergeCell ref="C309:H309"/>
    <mergeCell ref="C310:H310"/>
    <mergeCell ref="B314:G314"/>
    <mergeCell ref="K314:M314"/>
    <mergeCell ref="B291:G291"/>
    <mergeCell ref="L291:N291"/>
    <mergeCell ref="B292:G292"/>
    <mergeCell ref="L292:N292"/>
    <mergeCell ref="B296:G296"/>
    <mergeCell ref="L296:N296"/>
    <mergeCell ref="B297:G297"/>
    <mergeCell ref="L297:N297"/>
    <mergeCell ref="L298:N298"/>
    <mergeCell ref="L293:N293"/>
    <mergeCell ref="G346:O346"/>
    <mergeCell ref="B347:O347"/>
    <mergeCell ref="G341:J341"/>
    <mergeCell ref="G342:J342"/>
    <mergeCell ref="G343:J343"/>
    <mergeCell ref="G345:J345"/>
    <mergeCell ref="G334:O334"/>
    <mergeCell ref="G335:O335"/>
    <mergeCell ref="G336:O336"/>
    <mergeCell ref="G337:O337"/>
    <mergeCell ref="G338:O338"/>
    <mergeCell ref="G344:O344"/>
    <mergeCell ref="E240:F240"/>
    <mergeCell ref="E199:L199"/>
    <mergeCell ref="M199:O199"/>
    <mergeCell ref="L219:O219"/>
    <mergeCell ref="H219:K219"/>
    <mergeCell ref="B382:R382"/>
    <mergeCell ref="C384:F384"/>
    <mergeCell ref="G384:G385"/>
    <mergeCell ref="L384:L385"/>
    <mergeCell ref="M384:N385"/>
    <mergeCell ref="C385:F385"/>
    <mergeCell ref="E330:F330"/>
    <mergeCell ref="E331:G331"/>
    <mergeCell ref="B223:O223"/>
    <mergeCell ref="B224:O224"/>
    <mergeCell ref="B225:O225"/>
    <mergeCell ref="E227:F227"/>
    <mergeCell ref="N227:O227"/>
    <mergeCell ref="E228:F228"/>
    <mergeCell ref="N228:O228"/>
    <mergeCell ref="E229:F229"/>
    <mergeCell ref="N229:O229"/>
    <mergeCell ref="E230:F230"/>
    <mergeCell ref="N230:O230"/>
    <mergeCell ref="B219:D219"/>
    <mergeCell ref="E219:F219"/>
    <mergeCell ref="E234:F234"/>
    <mergeCell ref="E235:F235"/>
    <mergeCell ref="N235:O235"/>
    <mergeCell ref="E236:F236"/>
    <mergeCell ref="E231:F231"/>
    <mergeCell ref="N231:O231"/>
    <mergeCell ref="E232:F232"/>
    <mergeCell ref="E233:F233"/>
    <mergeCell ref="N233:O233"/>
    <mergeCell ref="B282:R282"/>
    <mergeCell ref="P221:R221"/>
    <mergeCell ref="H220:K220"/>
    <mergeCell ref="H221:K221"/>
    <mergeCell ref="C283:F283"/>
    <mergeCell ref="I276:L276"/>
    <mergeCell ref="I277:L277"/>
    <mergeCell ref="N278:Q278"/>
    <mergeCell ref="B200:D200"/>
    <mergeCell ref="E200:L200"/>
    <mergeCell ref="M200:O200"/>
    <mergeCell ref="E217:F217"/>
    <mergeCell ref="L217:O217"/>
    <mergeCell ref="E241:F241"/>
    <mergeCell ref="N241:O241"/>
    <mergeCell ref="E242:F242"/>
    <mergeCell ref="N242:O242"/>
    <mergeCell ref="E243:F243"/>
    <mergeCell ref="N243:O243"/>
    <mergeCell ref="E245:F245"/>
    <mergeCell ref="N245:O245"/>
    <mergeCell ref="E247:F247"/>
    <mergeCell ref="N247:O247"/>
    <mergeCell ref="B218:D218"/>
    <mergeCell ref="B2:R2"/>
    <mergeCell ref="O354:R354"/>
    <mergeCell ref="B5:R5"/>
    <mergeCell ref="B4:R4"/>
    <mergeCell ref="O374:R374"/>
    <mergeCell ref="O378:R378"/>
    <mergeCell ref="O380:R380"/>
    <mergeCell ref="O357:R357"/>
    <mergeCell ref="O358:R358"/>
    <mergeCell ref="O360:R360"/>
    <mergeCell ref="O361:Q361"/>
    <mergeCell ref="O363:R363"/>
    <mergeCell ref="O365:R365"/>
    <mergeCell ref="O366:Q366"/>
    <mergeCell ref="O368:R368"/>
    <mergeCell ref="O370:R370"/>
    <mergeCell ref="B190:R190"/>
    <mergeCell ref="B30:R30"/>
    <mergeCell ref="B31:R37"/>
    <mergeCell ref="B196:D196"/>
    <mergeCell ref="E196:L196"/>
    <mergeCell ref="M196:O196"/>
    <mergeCell ref="P196:R196"/>
    <mergeCell ref="B3:R3"/>
    <mergeCell ref="O355:R355"/>
    <mergeCell ref="B6:R6"/>
    <mergeCell ref="B178:D178"/>
    <mergeCell ref="E193:L193"/>
    <mergeCell ref="M193:O193"/>
    <mergeCell ref="P193:R193"/>
    <mergeCell ref="B145:R152"/>
    <mergeCell ref="B162:R162"/>
    <mergeCell ref="B163:R167"/>
    <mergeCell ref="B179:D179"/>
    <mergeCell ref="B173:D173"/>
    <mergeCell ref="B177:D177"/>
    <mergeCell ref="B171:R171"/>
    <mergeCell ref="M172:R172"/>
    <mergeCell ref="P180:R180"/>
    <mergeCell ref="B262:R262"/>
    <mergeCell ref="B263:R263"/>
    <mergeCell ref="B264:R264"/>
    <mergeCell ref="N266:Q266"/>
    <mergeCell ref="N267:Q267"/>
    <mergeCell ref="B193:D193"/>
    <mergeCell ref="M177:R177"/>
    <mergeCell ref="M178:R178"/>
    <mergeCell ref="B71:R71"/>
    <mergeCell ref="B444:R444"/>
    <mergeCell ref="B430:C430"/>
    <mergeCell ref="L423:M423"/>
    <mergeCell ref="B423:C423"/>
    <mergeCell ref="B425:C427"/>
    <mergeCell ref="L425:M427"/>
    <mergeCell ref="D440:G440"/>
    <mergeCell ref="L440:M440"/>
    <mergeCell ref="N440:R440"/>
    <mergeCell ref="B429:R429"/>
    <mergeCell ref="D439:G439"/>
    <mergeCell ref="L439:M439"/>
    <mergeCell ref="N439:R439"/>
    <mergeCell ref="D438:G438"/>
    <mergeCell ref="L438:M438"/>
    <mergeCell ref="N438:R438"/>
    <mergeCell ref="B439:C439"/>
    <mergeCell ref="B421:G421"/>
    <mergeCell ref="L421:R421"/>
    <mergeCell ref="B422:C422"/>
    <mergeCell ref="B181:D181"/>
    <mergeCell ref="M181:O181"/>
    <mergeCell ref="P181:R181"/>
    <mergeCell ref="B175:D175"/>
    <mergeCell ref="E179:G179"/>
    <mergeCell ref="H179:L179"/>
    <mergeCell ref="E180:G180"/>
    <mergeCell ref="E181:G181"/>
    <mergeCell ref="B176:D176"/>
    <mergeCell ref="H180:L180"/>
    <mergeCell ref="H181:L181"/>
    <mergeCell ref="M179:R179"/>
    <mergeCell ref="O367:R367"/>
    <mergeCell ref="E197:L197"/>
    <mergeCell ref="B197:D197"/>
    <mergeCell ref="B198:D198"/>
    <mergeCell ref="E198:L198"/>
    <mergeCell ref="M198:O198"/>
    <mergeCell ref="B199:D199"/>
    <mergeCell ref="C285:F285"/>
    <mergeCell ref="C284:F284"/>
    <mergeCell ref="U435:X435"/>
    <mergeCell ref="H430:J435"/>
    <mergeCell ref="T431:Y431"/>
    <mergeCell ref="L422:M422"/>
    <mergeCell ref="D422:G422"/>
    <mergeCell ref="B432:C432"/>
    <mergeCell ref="D432:G432"/>
    <mergeCell ref="L432:M432"/>
    <mergeCell ref="N432:R432"/>
    <mergeCell ref="D430:G430"/>
    <mergeCell ref="L430:M430"/>
    <mergeCell ref="N430:R430"/>
    <mergeCell ref="B431:C431"/>
    <mergeCell ref="D431:G431"/>
    <mergeCell ref="L431:M431"/>
    <mergeCell ref="N431:R431"/>
    <mergeCell ref="T423:Y423"/>
    <mergeCell ref="U427:X427"/>
    <mergeCell ref="N422:R422"/>
    <mergeCell ref="N424:R424"/>
    <mergeCell ref="D424:G424"/>
    <mergeCell ref="N423:R423"/>
    <mergeCell ref="D423:G423"/>
    <mergeCell ref="H421:J427"/>
    <mergeCell ref="O362:R362"/>
    <mergeCell ref="G284:G285"/>
    <mergeCell ref="O373:R373"/>
    <mergeCell ref="O376:R376"/>
    <mergeCell ref="B441:C443"/>
    <mergeCell ref="L441:M443"/>
    <mergeCell ref="B433:C435"/>
    <mergeCell ref="L433:M435"/>
    <mergeCell ref="M180:O180"/>
    <mergeCell ref="B191:L191"/>
    <mergeCell ref="M191:R191"/>
    <mergeCell ref="B192:D192"/>
    <mergeCell ref="E192:L192"/>
    <mergeCell ref="M192:O192"/>
    <mergeCell ref="P192:R192"/>
    <mergeCell ref="B424:C424"/>
    <mergeCell ref="L424:M424"/>
    <mergeCell ref="B216:R216"/>
    <mergeCell ref="B217:D217"/>
    <mergeCell ref="B440:C440"/>
    <mergeCell ref="O356:Q356"/>
    <mergeCell ref="B437:G437"/>
    <mergeCell ref="L437:R437"/>
    <mergeCell ref="B438:C438"/>
    <mergeCell ref="M173:R173"/>
    <mergeCell ref="M174:R174"/>
    <mergeCell ref="M175:R175"/>
    <mergeCell ref="M176:R176"/>
    <mergeCell ref="M194:O194"/>
    <mergeCell ref="B180:D180"/>
    <mergeCell ref="B174:D174"/>
    <mergeCell ref="B194:D194"/>
    <mergeCell ref="E194:L194"/>
    <mergeCell ref="P194:R194"/>
    <mergeCell ref="H177:L177"/>
    <mergeCell ref="H178:L178"/>
    <mergeCell ref="B195:D195"/>
    <mergeCell ref="E195:L195"/>
    <mergeCell ref="H217:K217"/>
    <mergeCell ref="H218:K218"/>
    <mergeCell ref="M195:O195"/>
    <mergeCell ref="P195:R195"/>
    <mergeCell ref="P200:R200"/>
    <mergeCell ref="P199:R199"/>
    <mergeCell ref="P198:R198"/>
    <mergeCell ref="P217:R217"/>
    <mergeCell ref="E218:F218"/>
    <mergeCell ref="L218:O218"/>
    <mergeCell ref="P218:R218"/>
    <mergeCell ref="N324:R324"/>
    <mergeCell ref="E325:G325"/>
    <mergeCell ref="O325:R325"/>
    <mergeCell ref="O326:R326"/>
    <mergeCell ref="O327:R327"/>
    <mergeCell ref="P219:R219"/>
    <mergeCell ref="B220:D220"/>
    <mergeCell ref="E220:F220"/>
    <mergeCell ref="L220:O220"/>
    <mergeCell ref="P220:R220"/>
    <mergeCell ref="L284:L285"/>
    <mergeCell ref="M284:N285"/>
    <mergeCell ref="N279:Q279"/>
    <mergeCell ref="N268:Q268"/>
    <mergeCell ref="I266:L266"/>
    <mergeCell ref="I271:L271"/>
    <mergeCell ref="L221:O221"/>
    <mergeCell ref="I273:L273"/>
    <mergeCell ref="I274:L274"/>
    <mergeCell ref="I272:L272"/>
    <mergeCell ref="N280:Q280"/>
    <mergeCell ref="N281:Q281"/>
    <mergeCell ref="I275:L275"/>
    <mergeCell ref="N238:O238"/>
    <mergeCell ref="B288:P288"/>
    <mergeCell ref="E329:G329"/>
    <mergeCell ref="N329:R331"/>
    <mergeCell ref="B7:R7"/>
    <mergeCell ref="B8:R8"/>
    <mergeCell ref="B215:R215"/>
    <mergeCell ref="M197:O197"/>
    <mergeCell ref="P197:R197"/>
    <mergeCell ref="F172:L172"/>
    <mergeCell ref="B172:E172"/>
    <mergeCell ref="E173:G173"/>
    <mergeCell ref="H173:L173"/>
    <mergeCell ref="E174:G174"/>
    <mergeCell ref="E175:G175"/>
    <mergeCell ref="E176:G176"/>
    <mergeCell ref="E177:G177"/>
    <mergeCell ref="E178:G178"/>
    <mergeCell ref="H174:L174"/>
    <mergeCell ref="H175:L175"/>
    <mergeCell ref="H176:L176"/>
    <mergeCell ref="B72:R79"/>
    <mergeCell ref="B124:R124"/>
    <mergeCell ref="B125:R134"/>
    <mergeCell ref="B144:R144"/>
  </mergeCells>
  <pageMargins left="0.22" right="0.24" top="0.32" bottom="0.5" header="0.3" footer="0.48"/>
  <pageSetup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66675</xdr:colOff>
                    <xdr:row>9</xdr:row>
                    <xdr:rowOff>190500</xdr:rowOff>
                  </from>
                  <to>
                    <xdr:col>4</xdr:col>
                    <xdr:colOff>371475</xdr:colOff>
                    <xdr:row>11</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66675</xdr:colOff>
                    <xdr:row>9</xdr:row>
                    <xdr:rowOff>190500</xdr:rowOff>
                  </from>
                  <to>
                    <xdr:col>1</xdr:col>
                    <xdr:colOff>371475</xdr:colOff>
                    <xdr:row>11</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12</xdr:col>
                    <xdr:colOff>66675</xdr:colOff>
                    <xdr:row>9</xdr:row>
                    <xdr:rowOff>190500</xdr:rowOff>
                  </from>
                  <to>
                    <xdr:col>12</xdr:col>
                    <xdr:colOff>371475</xdr:colOff>
                    <xdr:row>11</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12</xdr:col>
                    <xdr:colOff>66675</xdr:colOff>
                    <xdr:row>11</xdr:row>
                    <xdr:rowOff>0</xdr:rowOff>
                  </from>
                  <to>
                    <xdr:col>12</xdr:col>
                    <xdr:colOff>371475</xdr:colOff>
                    <xdr:row>12</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15</xdr:col>
                    <xdr:colOff>66675</xdr:colOff>
                    <xdr:row>9</xdr:row>
                    <xdr:rowOff>190500</xdr:rowOff>
                  </from>
                  <to>
                    <xdr:col>15</xdr:col>
                    <xdr:colOff>371475</xdr:colOff>
                    <xdr:row>11</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15</xdr:col>
                    <xdr:colOff>66675</xdr:colOff>
                    <xdr:row>11</xdr:row>
                    <xdr:rowOff>0</xdr:rowOff>
                  </from>
                  <to>
                    <xdr:col>15</xdr:col>
                    <xdr:colOff>371475</xdr:colOff>
                    <xdr:row>12</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66675</xdr:colOff>
                    <xdr:row>11</xdr:row>
                    <xdr:rowOff>0</xdr:rowOff>
                  </from>
                  <to>
                    <xdr:col>1</xdr:col>
                    <xdr:colOff>371475</xdr:colOff>
                    <xdr:row>12</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26</xdr:col>
                    <xdr:colOff>66675</xdr:colOff>
                    <xdr:row>54</xdr:row>
                    <xdr:rowOff>0</xdr:rowOff>
                  </from>
                  <to>
                    <xdr:col>26</xdr:col>
                    <xdr:colOff>371475</xdr:colOff>
                    <xdr:row>54</xdr:row>
                    <xdr:rowOff>190500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33</xdr:col>
                    <xdr:colOff>66675</xdr:colOff>
                    <xdr:row>54</xdr:row>
                    <xdr:rowOff>0</xdr:rowOff>
                  </from>
                  <to>
                    <xdr:col>33</xdr:col>
                    <xdr:colOff>371475</xdr:colOff>
                    <xdr:row>54</xdr:row>
                    <xdr:rowOff>190500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26</xdr:col>
                    <xdr:colOff>66675</xdr:colOff>
                    <xdr:row>54</xdr:row>
                    <xdr:rowOff>0</xdr:rowOff>
                  </from>
                  <to>
                    <xdr:col>26</xdr:col>
                    <xdr:colOff>371475</xdr:colOff>
                    <xdr:row>54</xdr:row>
                    <xdr:rowOff>190500</xdr:rowOff>
                  </to>
                </anchor>
              </controlPr>
            </control>
          </mc:Choice>
        </mc:AlternateContent>
        <mc:AlternateContent xmlns:mc="http://schemas.openxmlformats.org/markup-compatibility/2006">
          <mc:Choice Requires="x14">
            <control shapeId="2062" r:id="rId16" name="Check Box 14">
              <controlPr defaultSize="0" autoFill="0" autoLine="0" autoPict="0">
                <anchor moveWithCells="1">
                  <from>
                    <xdr:col>26</xdr:col>
                    <xdr:colOff>66675</xdr:colOff>
                    <xdr:row>54</xdr:row>
                    <xdr:rowOff>0</xdr:rowOff>
                  </from>
                  <to>
                    <xdr:col>26</xdr:col>
                    <xdr:colOff>371475</xdr:colOff>
                    <xdr:row>54</xdr:row>
                    <xdr:rowOff>190500</xdr:rowOff>
                  </to>
                </anchor>
              </controlPr>
            </control>
          </mc:Choice>
        </mc:AlternateContent>
        <mc:AlternateContent xmlns:mc="http://schemas.openxmlformats.org/markup-compatibility/2006">
          <mc:Choice Requires="x14">
            <control shapeId="2063" r:id="rId17" name="Check Box 15">
              <controlPr defaultSize="0" autoFill="0" autoLine="0" autoPict="0">
                <anchor moveWithCells="1">
                  <from>
                    <xdr:col>32</xdr:col>
                    <xdr:colOff>66675</xdr:colOff>
                    <xdr:row>54</xdr:row>
                    <xdr:rowOff>0</xdr:rowOff>
                  </from>
                  <to>
                    <xdr:col>32</xdr:col>
                    <xdr:colOff>371475</xdr:colOff>
                    <xdr:row>54</xdr:row>
                    <xdr:rowOff>190500</xdr:rowOff>
                  </to>
                </anchor>
              </controlPr>
            </control>
          </mc:Choice>
        </mc:AlternateContent>
        <mc:AlternateContent xmlns:mc="http://schemas.openxmlformats.org/markup-compatibility/2006">
          <mc:Choice Requires="x14">
            <control shapeId="2064" r:id="rId18" name="Check Box 16">
              <controlPr defaultSize="0" autoFill="0" autoLine="0" autoPict="0">
                <anchor moveWithCells="1">
                  <from>
                    <xdr:col>26</xdr:col>
                    <xdr:colOff>66675</xdr:colOff>
                    <xdr:row>54</xdr:row>
                    <xdr:rowOff>0</xdr:rowOff>
                  </from>
                  <to>
                    <xdr:col>26</xdr:col>
                    <xdr:colOff>371475</xdr:colOff>
                    <xdr:row>54</xdr:row>
                    <xdr:rowOff>190500</xdr:rowOff>
                  </to>
                </anchor>
              </controlPr>
            </control>
          </mc:Choice>
        </mc:AlternateContent>
        <mc:AlternateContent xmlns:mc="http://schemas.openxmlformats.org/markup-compatibility/2006">
          <mc:Choice Requires="x14">
            <control shapeId="2065" r:id="rId19" name="Check Box 17">
              <controlPr defaultSize="0" autoFill="0" autoLine="0" autoPict="0">
                <anchor moveWithCells="1">
                  <from>
                    <xdr:col>26</xdr:col>
                    <xdr:colOff>66675</xdr:colOff>
                    <xdr:row>54</xdr:row>
                    <xdr:rowOff>0</xdr:rowOff>
                  </from>
                  <to>
                    <xdr:col>26</xdr:col>
                    <xdr:colOff>371475</xdr:colOff>
                    <xdr:row>54</xdr:row>
                    <xdr:rowOff>190500</xdr:rowOff>
                  </to>
                </anchor>
              </controlPr>
            </control>
          </mc:Choice>
        </mc:AlternateContent>
        <mc:AlternateContent xmlns:mc="http://schemas.openxmlformats.org/markup-compatibility/2006">
          <mc:Choice Requires="x14">
            <control shapeId="2066" r:id="rId20" name="Check Box 18">
              <controlPr defaultSize="0" autoFill="0" autoLine="0" autoPict="0">
                <anchor moveWithCells="1">
                  <from>
                    <xdr:col>32</xdr:col>
                    <xdr:colOff>66675</xdr:colOff>
                    <xdr:row>54</xdr:row>
                    <xdr:rowOff>0</xdr:rowOff>
                  </from>
                  <to>
                    <xdr:col>32</xdr:col>
                    <xdr:colOff>371475</xdr:colOff>
                    <xdr:row>54</xdr:row>
                    <xdr:rowOff>190500</xdr:rowOff>
                  </to>
                </anchor>
              </controlPr>
            </control>
          </mc:Choice>
        </mc:AlternateContent>
        <mc:AlternateContent xmlns:mc="http://schemas.openxmlformats.org/markup-compatibility/2006">
          <mc:Choice Requires="x14">
            <control shapeId="2072" r:id="rId21" name="Check Box 24">
              <controlPr defaultSize="0" autoFill="0" autoLine="0" autoPict="0">
                <anchor moveWithCells="1">
                  <from>
                    <xdr:col>5</xdr:col>
                    <xdr:colOff>66675</xdr:colOff>
                    <xdr:row>54</xdr:row>
                    <xdr:rowOff>190500</xdr:rowOff>
                  </from>
                  <to>
                    <xdr:col>5</xdr:col>
                    <xdr:colOff>295275</xdr:colOff>
                    <xdr:row>55</xdr:row>
                    <xdr:rowOff>171450</xdr:rowOff>
                  </to>
                </anchor>
              </controlPr>
            </control>
          </mc:Choice>
        </mc:AlternateContent>
        <mc:AlternateContent xmlns:mc="http://schemas.openxmlformats.org/markup-compatibility/2006">
          <mc:Choice Requires="x14">
            <control shapeId="2073" r:id="rId22" name="Check Box 25">
              <controlPr defaultSize="0" autoFill="0" autoLine="0" autoPict="0">
                <anchor moveWithCells="1">
                  <from>
                    <xdr:col>12</xdr:col>
                    <xdr:colOff>66675</xdr:colOff>
                    <xdr:row>54</xdr:row>
                    <xdr:rowOff>190500</xdr:rowOff>
                  </from>
                  <to>
                    <xdr:col>12</xdr:col>
                    <xdr:colOff>295275</xdr:colOff>
                    <xdr:row>55</xdr:row>
                    <xdr:rowOff>171450</xdr:rowOff>
                  </to>
                </anchor>
              </controlPr>
            </control>
          </mc:Choice>
        </mc:AlternateContent>
        <mc:AlternateContent xmlns:mc="http://schemas.openxmlformats.org/markup-compatibility/2006">
          <mc:Choice Requires="x14">
            <control shapeId="2074" r:id="rId23" name="Check Box 26">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075" r:id="rId24" name="Check Box 27">
              <controlPr defaultSize="0" autoFill="0" autoLine="0" autoPict="0">
                <anchor moveWithCells="1">
                  <from>
                    <xdr:col>12</xdr:col>
                    <xdr:colOff>66675</xdr:colOff>
                    <xdr:row>57</xdr:row>
                    <xdr:rowOff>0</xdr:rowOff>
                  </from>
                  <to>
                    <xdr:col>12</xdr:col>
                    <xdr:colOff>295275</xdr:colOff>
                    <xdr:row>57</xdr:row>
                    <xdr:rowOff>180975</xdr:rowOff>
                  </to>
                </anchor>
              </controlPr>
            </control>
          </mc:Choice>
        </mc:AlternateContent>
        <mc:AlternateContent xmlns:mc="http://schemas.openxmlformats.org/markup-compatibility/2006">
          <mc:Choice Requires="x14">
            <control shapeId="2076" r:id="rId25"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077" r:id="rId26" name="Check Box 29">
              <controlPr defaultSize="0" autoFill="0" autoLine="0" autoPict="0">
                <anchor moveWithCells="1">
                  <from>
                    <xdr:col>12</xdr:col>
                    <xdr:colOff>66675</xdr:colOff>
                    <xdr:row>59</xdr:row>
                    <xdr:rowOff>0</xdr:rowOff>
                  </from>
                  <to>
                    <xdr:col>12</xdr:col>
                    <xdr:colOff>295275</xdr:colOff>
                    <xdr:row>59</xdr:row>
                    <xdr:rowOff>180975</xdr:rowOff>
                  </to>
                </anchor>
              </controlPr>
            </control>
          </mc:Choice>
        </mc:AlternateContent>
        <mc:AlternateContent xmlns:mc="http://schemas.openxmlformats.org/markup-compatibility/2006">
          <mc:Choice Requires="x14">
            <control shapeId="2078" r:id="rId27"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79" r:id="rId28" name="Check Box 31">
              <controlPr defaultSize="0" autoFill="0" autoLine="0" autoPict="0">
                <anchor moveWithCells="1">
                  <from>
                    <xdr:col>12</xdr:col>
                    <xdr:colOff>66675</xdr:colOff>
                    <xdr:row>61</xdr:row>
                    <xdr:rowOff>0</xdr:rowOff>
                  </from>
                  <to>
                    <xdr:col>12</xdr:col>
                    <xdr:colOff>295275</xdr:colOff>
                    <xdr:row>61</xdr:row>
                    <xdr:rowOff>180975</xdr:rowOff>
                  </to>
                </anchor>
              </controlPr>
            </control>
          </mc:Choice>
        </mc:AlternateContent>
        <mc:AlternateContent xmlns:mc="http://schemas.openxmlformats.org/markup-compatibility/2006">
          <mc:Choice Requires="x14">
            <control shapeId="2080" r:id="rId29" name="Check Box 32">
              <controlPr defaultSize="0" autoFill="0" autoLine="0" autoPict="0">
                <anchor moveWithCells="1">
                  <from>
                    <xdr:col>5</xdr:col>
                    <xdr:colOff>66675</xdr:colOff>
                    <xdr:row>63</xdr:row>
                    <xdr:rowOff>0</xdr:rowOff>
                  </from>
                  <to>
                    <xdr:col>5</xdr:col>
                    <xdr:colOff>295275</xdr:colOff>
                    <xdr:row>63</xdr:row>
                    <xdr:rowOff>180975</xdr:rowOff>
                  </to>
                </anchor>
              </controlPr>
            </control>
          </mc:Choice>
        </mc:AlternateContent>
        <mc:AlternateContent xmlns:mc="http://schemas.openxmlformats.org/markup-compatibility/2006">
          <mc:Choice Requires="x14">
            <control shapeId="2081" r:id="rId30" name="Check Box 33">
              <controlPr defaultSize="0" autoFill="0" autoLine="0" autoPict="0">
                <anchor moveWithCells="1">
                  <from>
                    <xdr:col>5</xdr:col>
                    <xdr:colOff>66675</xdr:colOff>
                    <xdr:row>64</xdr:row>
                    <xdr:rowOff>0</xdr:rowOff>
                  </from>
                  <to>
                    <xdr:col>5</xdr:col>
                    <xdr:colOff>295275</xdr:colOff>
                    <xdr:row>64</xdr:row>
                    <xdr:rowOff>180975</xdr:rowOff>
                  </to>
                </anchor>
              </controlPr>
            </control>
          </mc:Choice>
        </mc:AlternateContent>
        <mc:AlternateContent xmlns:mc="http://schemas.openxmlformats.org/markup-compatibility/2006">
          <mc:Choice Requires="x14">
            <control shapeId="2082" r:id="rId31" name="Check Box 34">
              <controlPr defaultSize="0" autoFill="0" autoLine="0" autoPict="0">
                <anchor moveWithCells="1">
                  <from>
                    <xdr:col>5</xdr:col>
                    <xdr:colOff>66675</xdr:colOff>
                    <xdr:row>65</xdr:row>
                    <xdr:rowOff>0</xdr:rowOff>
                  </from>
                  <to>
                    <xdr:col>5</xdr:col>
                    <xdr:colOff>295275</xdr:colOff>
                    <xdr:row>65</xdr:row>
                    <xdr:rowOff>180975</xdr:rowOff>
                  </to>
                </anchor>
              </controlPr>
            </control>
          </mc:Choice>
        </mc:AlternateContent>
        <mc:AlternateContent xmlns:mc="http://schemas.openxmlformats.org/markup-compatibility/2006">
          <mc:Choice Requires="x14">
            <control shapeId="2083" r:id="rId32" name="Check Box 35">
              <controlPr defaultSize="0" autoFill="0" autoLine="0" autoPict="0">
                <anchor moveWithCells="1">
                  <from>
                    <xdr:col>5</xdr:col>
                    <xdr:colOff>66675</xdr:colOff>
                    <xdr:row>67</xdr:row>
                    <xdr:rowOff>0</xdr:rowOff>
                  </from>
                  <to>
                    <xdr:col>5</xdr:col>
                    <xdr:colOff>295275</xdr:colOff>
                    <xdr:row>67</xdr:row>
                    <xdr:rowOff>180975</xdr:rowOff>
                  </to>
                </anchor>
              </controlPr>
            </control>
          </mc:Choice>
        </mc:AlternateContent>
        <mc:AlternateContent xmlns:mc="http://schemas.openxmlformats.org/markup-compatibility/2006">
          <mc:Choice Requires="x14">
            <control shapeId="2084" r:id="rId33" name="Check Box 36">
              <controlPr defaultSize="0" autoFill="0" autoLine="0" autoPict="0">
                <anchor moveWithCells="1">
                  <from>
                    <xdr:col>5</xdr:col>
                    <xdr:colOff>66675</xdr:colOff>
                    <xdr:row>68</xdr:row>
                    <xdr:rowOff>0</xdr:rowOff>
                  </from>
                  <to>
                    <xdr:col>5</xdr:col>
                    <xdr:colOff>295275</xdr:colOff>
                    <xdr:row>68</xdr:row>
                    <xdr:rowOff>180975</xdr:rowOff>
                  </to>
                </anchor>
              </controlPr>
            </control>
          </mc:Choice>
        </mc:AlternateContent>
        <mc:AlternateContent xmlns:mc="http://schemas.openxmlformats.org/markup-compatibility/2006">
          <mc:Choice Requires="x14">
            <control shapeId="2085" r:id="rId34" name="Check Box 37">
              <controlPr defaultSize="0" autoFill="0" autoLine="0" autoPict="0">
                <anchor moveWithCells="1">
                  <from>
                    <xdr:col>5</xdr:col>
                    <xdr:colOff>66675</xdr:colOff>
                    <xdr:row>69</xdr:row>
                    <xdr:rowOff>0</xdr:rowOff>
                  </from>
                  <to>
                    <xdr:col>5</xdr:col>
                    <xdr:colOff>295275</xdr:colOff>
                    <xdr:row>69</xdr:row>
                    <xdr:rowOff>180975</xdr:rowOff>
                  </to>
                </anchor>
              </controlPr>
            </control>
          </mc:Choice>
        </mc:AlternateContent>
        <mc:AlternateContent xmlns:mc="http://schemas.openxmlformats.org/markup-compatibility/2006">
          <mc:Choice Requires="x14">
            <control shapeId="2086" r:id="rId35" name="Check Box 38">
              <controlPr defaultSize="0" autoFill="0" autoLine="0" autoPict="0">
                <anchor moveWithCells="1">
                  <from>
                    <xdr:col>6</xdr:col>
                    <xdr:colOff>66675</xdr:colOff>
                    <xdr:row>110</xdr:row>
                    <xdr:rowOff>0</xdr:rowOff>
                  </from>
                  <to>
                    <xdr:col>6</xdr:col>
                    <xdr:colOff>295275</xdr:colOff>
                    <xdr:row>110</xdr:row>
                    <xdr:rowOff>180975</xdr:rowOff>
                  </to>
                </anchor>
              </controlPr>
            </control>
          </mc:Choice>
        </mc:AlternateContent>
        <mc:AlternateContent xmlns:mc="http://schemas.openxmlformats.org/markup-compatibility/2006">
          <mc:Choice Requires="x14">
            <control shapeId="2087" r:id="rId36" name="Check Box 39">
              <controlPr defaultSize="0" autoFill="0" autoLine="0" autoPict="0">
                <anchor moveWithCells="1">
                  <from>
                    <xdr:col>9</xdr:col>
                    <xdr:colOff>66675</xdr:colOff>
                    <xdr:row>110</xdr:row>
                    <xdr:rowOff>0</xdr:rowOff>
                  </from>
                  <to>
                    <xdr:col>9</xdr:col>
                    <xdr:colOff>295275</xdr:colOff>
                    <xdr:row>110</xdr:row>
                    <xdr:rowOff>180975</xdr:rowOff>
                  </to>
                </anchor>
              </controlPr>
            </control>
          </mc:Choice>
        </mc:AlternateContent>
        <mc:AlternateContent xmlns:mc="http://schemas.openxmlformats.org/markup-compatibility/2006">
          <mc:Choice Requires="x14">
            <control shapeId="2088" r:id="rId37" name="Check Box 40">
              <controlPr defaultSize="0" autoFill="0" autoLine="0" autoPict="0">
                <anchor moveWithCells="1">
                  <from>
                    <xdr:col>6</xdr:col>
                    <xdr:colOff>66675</xdr:colOff>
                    <xdr:row>112</xdr:row>
                    <xdr:rowOff>0</xdr:rowOff>
                  </from>
                  <to>
                    <xdr:col>6</xdr:col>
                    <xdr:colOff>295275</xdr:colOff>
                    <xdr:row>112</xdr:row>
                    <xdr:rowOff>180975</xdr:rowOff>
                  </to>
                </anchor>
              </controlPr>
            </control>
          </mc:Choice>
        </mc:AlternateContent>
        <mc:AlternateContent xmlns:mc="http://schemas.openxmlformats.org/markup-compatibility/2006">
          <mc:Choice Requires="x14">
            <control shapeId="2089" r:id="rId38" name="Check Box 41">
              <controlPr defaultSize="0" autoFill="0" autoLine="0" autoPict="0">
                <anchor moveWithCells="1">
                  <from>
                    <xdr:col>6</xdr:col>
                    <xdr:colOff>66675</xdr:colOff>
                    <xdr:row>113</xdr:row>
                    <xdr:rowOff>0</xdr:rowOff>
                  </from>
                  <to>
                    <xdr:col>6</xdr:col>
                    <xdr:colOff>295275</xdr:colOff>
                    <xdr:row>113</xdr:row>
                    <xdr:rowOff>180975</xdr:rowOff>
                  </to>
                </anchor>
              </controlPr>
            </control>
          </mc:Choice>
        </mc:AlternateContent>
        <mc:AlternateContent xmlns:mc="http://schemas.openxmlformats.org/markup-compatibility/2006">
          <mc:Choice Requires="x14">
            <control shapeId="2090" r:id="rId39" name="Check Box 42">
              <controlPr defaultSize="0" autoFill="0" autoLine="0" autoPict="0">
                <anchor moveWithCells="1">
                  <from>
                    <xdr:col>6</xdr:col>
                    <xdr:colOff>66675</xdr:colOff>
                    <xdr:row>114</xdr:row>
                    <xdr:rowOff>0</xdr:rowOff>
                  </from>
                  <to>
                    <xdr:col>6</xdr:col>
                    <xdr:colOff>295275</xdr:colOff>
                    <xdr:row>114</xdr:row>
                    <xdr:rowOff>180975</xdr:rowOff>
                  </to>
                </anchor>
              </controlPr>
            </control>
          </mc:Choice>
        </mc:AlternateContent>
        <mc:AlternateContent xmlns:mc="http://schemas.openxmlformats.org/markup-compatibility/2006">
          <mc:Choice Requires="x14">
            <control shapeId="2091" r:id="rId40" name="Check Box 43">
              <controlPr defaultSize="0" autoFill="0" autoLine="0" autoPict="0">
                <anchor moveWithCells="1">
                  <from>
                    <xdr:col>6</xdr:col>
                    <xdr:colOff>66675</xdr:colOff>
                    <xdr:row>116</xdr:row>
                    <xdr:rowOff>0</xdr:rowOff>
                  </from>
                  <to>
                    <xdr:col>6</xdr:col>
                    <xdr:colOff>295275</xdr:colOff>
                    <xdr:row>116</xdr:row>
                    <xdr:rowOff>180975</xdr:rowOff>
                  </to>
                </anchor>
              </controlPr>
            </control>
          </mc:Choice>
        </mc:AlternateContent>
        <mc:AlternateContent xmlns:mc="http://schemas.openxmlformats.org/markup-compatibility/2006">
          <mc:Choice Requires="x14">
            <control shapeId="2092" r:id="rId41" name="Check Box 44">
              <controlPr defaultSize="0" autoFill="0" autoLine="0" autoPict="0">
                <anchor moveWithCells="1">
                  <from>
                    <xdr:col>6</xdr:col>
                    <xdr:colOff>66675</xdr:colOff>
                    <xdr:row>117</xdr:row>
                    <xdr:rowOff>0</xdr:rowOff>
                  </from>
                  <to>
                    <xdr:col>6</xdr:col>
                    <xdr:colOff>295275</xdr:colOff>
                    <xdr:row>117</xdr:row>
                    <xdr:rowOff>180975</xdr:rowOff>
                  </to>
                </anchor>
              </controlPr>
            </control>
          </mc:Choice>
        </mc:AlternateContent>
        <mc:AlternateContent xmlns:mc="http://schemas.openxmlformats.org/markup-compatibility/2006">
          <mc:Choice Requires="x14">
            <control shapeId="2093" r:id="rId42" name="Check Box 45">
              <controlPr defaultSize="0" autoFill="0" autoLine="0" autoPict="0">
                <anchor moveWithCells="1">
                  <from>
                    <xdr:col>6</xdr:col>
                    <xdr:colOff>66675</xdr:colOff>
                    <xdr:row>118</xdr:row>
                    <xdr:rowOff>0</xdr:rowOff>
                  </from>
                  <to>
                    <xdr:col>6</xdr:col>
                    <xdr:colOff>295275</xdr:colOff>
                    <xdr:row>118</xdr:row>
                    <xdr:rowOff>180975</xdr:rowOff>
                  </to>
                </anchor>
              </controlPr>
            </control>
          </mc:Choice>
        </mc:AlternateContent>
        <mc:AlternateContent xmlns:mc="http://schemas.openxmlformats.org/markup-compatibility/2006">
          <mc:Choice Requires="x14">
            <control shapeId="2094" r:id="rId43" name="Check Box 46">
              <controlPr defaultSize="0" autoFill="0" autoLine="0" autoPict="0">
                <anchor moveWithCells="1">
                  <from>
                    <xdr:col>6</xdr:col>
                    <xdr:colOff>66675</xdr:colOff>
                    <xdr:row>120</xdr:row>
                    <xdr:rowOff>0</xdr:rowOff>
                  </from>
                  <to>
                    <xdr:col>6</xdr:col>
                    <xdr:colOff>295275</xdr:colOff>
                    <xdr:row>120</xdr:row>
                    <xdr:rowOff>180975</xdr:rowOff>
                  </to>
                </anchor>
              </controlPr>
            </control>
          </mc:Choice>
        </mc:AlternateContent>
        <mc:AlternateContent xmlns:mc="http://schemas.openxmlformats.org/markup-compatibility/2006">
          <mc:Choice Requires="x14">
            <control shapeId="2095" r:id="rId44" name="Check Box 47">
              <controlPr defaultSize="0" autoFill="0" autoLine="0" autoPict="0">
                <anchor moveWithCells="1">
                  <from>
                    <xdr:col>6</xdr:col>
                    <xdr:colOff>66675</xdr:colOff>
                    <xdr:row>121</xdr:row>
                    <xdr:rowOff>0</xdr:rowOff>
                  </from>
                  <to>
                    <xdr:col>6</xdr:col>
                    <xdr:colOff>295275</xdr:colOff>
                    <xdr:row>121</xdr:row>
                    <xdr:rowOff>180975</xdr:rowOff>
                  </to>
                </anchor>
              </controlPr>
            </control>
          </mc:Choice>
        </mc:AlternateContent>
        <mc:AlternateContent xmlns:mc="http://schemas.openxmlformats.org/markup-compatibility/2006">
          <mc:Choice Requires="x14">
            <control shapeId="2096" r:id="rId45" name="Check Box 48">
              <controlPr defaultSize="0" autoFill="0" autoLine="0" autoPict="0">
                <anchor moveWithCells="1">
                  <from>
                    <xdr:col>6</xdr:col>
                    <xdr:colOff>66675</xdr:colOff>
                    <xdr:row>122</xdr:row>
                    <xdr:rowOff>0</xdr:rowOff>
                  </from>
                  <to>
                    <xdr:col>6</xdr:col>
                    <xdr:colOff>295275</xdr:colOff>
                    <xdr:row>122</xdr:row>
                    <xdr:rowOff>180975</xdr:rowOff>
                  </to>
                </anchor>
              </controlPr>
            </control>
          </mc:Choice>
        </mc:AlternateContent>
        <mc:AlternateContent xmlns:mc="http://schemas.openxmlformats.org/markup-compatibility/2006">
          <mc:Choice Requires="x14">
            <control shapeId="2097" r:id="rId46" name="Check Box 49">
              <controlPr defaultSize="0" autoFill="0" autoLine="0" autoPict="0">
                <anchor moveWithCells="1">
                  <from>
                    <xdr:col>23</xdr:col>
                    <xdr:colOff>66675</xdr:colOff>
                    <xdr:row>135</xdr:row>
                    <xdr:rowOff>0</xdr:rowOff>
                  </from>
                  <to>
                    <xdr:col>23</xdr:col>
                    <xdr:colOff>295275</xdr:colOff>
                    <xdr:row>135</xdr:row>
                    <xdr:rowOff>180975</xdr:rowOff>
                  </to>
                </anchor>
              </controlPr>
            </control>
          </mc:Choice>
        </mc:AlternateContent>
        <mc:AlternateContent xmlns:mc="http://schemas.openxmlformats.org/markup-compatibility/2006">
          <mc:Choice Requires="x14">
            <control shapeId="2098" r:id="rId47" name="Check Box 50">
              <controlPr defaultSize="0" autoFill="0" autoLine="0" autoPict="0">
                <anchor moveWithCells="1">
                  <from>
                    <xdr:col>5</xdr:col>
                    <xdr:colOff>66675</xdr:colOff>
                    <xdr:row>137</xdr:row>
                    <xdr:rowOff>0</xdr:rowOff>
                  </from>
                  <to>
                    <xdr:col>5</xdr:col>
                    <xdr:colOff>295275</xdr:colOff>
                    <xdr:row>137</xdr:row>
                    <xdr:rowOff>180975</xdr:rowOff>
                  </to>
                </anchor>
              </controlPr>
            </control>
          </mc:Choice>
        </mc:AlternateContent>
        <mc:AlternateContent xmlns:mc="http://schemas.openxmlformats.org/markup-compatibility/2006">
          <mc:Choice Requires="x14">
            <control shapeId="2099" r:id="rId48" name="Check Box 51">
              <controlPr defaultSize="0" autoFill="0" autoLine="0" autoPict="0">
                <anchor moveWithCells="1">
                  <from>
                    <xdr:col>5</xdr:col>
                    <xdr:colOff>66675</xdr:colOff>
                    <xdr:row>138</xdr:row>
                    <xdr:rowOff>0</xdr:rowOff>
                  </from>
                  <to>
                    <xdr:col>5</xdr:col>
                    <xdr:colOff>295275</xdr:colOff>
                    <xdr:row>138</xdr:row>
                    <xdr:rowOff>180975</xdr:rowOff>
                  </to>
                </anchor>
              </controlPr>
            </control>
          </mc:Choice>
        </mc:AlternateContent>
        <mc:AlternateContent xmlns:mc="http://schemas.openxmlformats.org/markup-compatibility/2006">
          <mc:Choice Requires="x14">
            <control shapeId="2100" r:id="rId49" name="Check Box 52">
              <controlPr defaultSize="0" autoFill="0" autoLine="0" autoPict="0">
                <anchor moveWithCells="1">
                  <from>
                    <xdr:col>5</xdr:col>
                    <xdr:colOff>66675</xdr:colOff>
                    <xdr:row>140</xdr:row>
                    <xdr:rowOff>0</xdr:rowOff>
                  </from>
                  <to>
                    <xdr:col>5</xdr:col>
                    <xdr:colOff>295275</xdr:colOff>
                    <xdr:row>140</xdr:row>
                    <xdr:rowOff>180975</xdr:rowOff>
                  </to>
                </anchor>
              </controlPr>
            </control>
          </mc:Choice>
        </mc:AlternateContent>
        <mc:AlternateContent xmlns:mc="http://schemas.openxmlformats.org/markup-compatibility/2006">
          <mc:Choice Requires="x14">
            <control shapeId="2101" r:id="rId50" name="Check Box 53">
              <controlPr defaultSize="0" autoFill="0" autoLine="0" autoPict="0">
                <anchor moveWithCells="1">
                  <from>
                    <xdr:col>5</xdr:col>
                    <xdr:colOff>66675</xdr:colOff>
                    <xdr:row>141</xdr:row>
                    <xdr:rowOff>0</xdr:rowOff>
                  </from>
                  <to>
                    <xdr:col>5</xdr:col>
                    <xdr:colOff>295275</xdr:colOff>
                    <xdr:row>141</xdr:row>
                    <xdr:rowOff>180975</xdr:rowOff>
                  </to>
                </anchor>
              </controlPr>
            </control>
          </mc:Choice>
        </mc:AlternateContent>
        <mc:AlternateContent xmlns:mc="http://schemas.openxmlformats.org/markup-compatibility/2006">
          <mc:Choice Requires="x14">
            <control shapeId="2102" r:id="rId51" name="Check Box 54">
              <controlPr defaultSize="0" autoFill="0" autoLine="0" autoPict="0">
                <anchor moveWithCells="1">
                  <from>
                    <xdr:col>5</xdr:col>
                    <xdr:colOff>66675</xdr:colOff>
                    <xdr:row>142</xdr:row>
                    <xdr:rowOff>0</xdr:rowOff>
                  </from>
                  <to>
                    <xdr:col>5</xdr:col>
                    <xdr:colOff>295275</xdr:colOff>
                    <xdr:row>142</xdr:row>
                    <xdr:rowOff>180975</xdr:rowOff>
                  </to>
                </anchor>
              </controlPr>
            </control>
          </mc:Choice>
        </mc:AlternateContent>
        <mc:AlternateContent xmlns:mc="http://schemas.openxmlformats.org/markup-compatibility/2006">
          <mc:Choice Requires="x14">
            <control shapeId="2103" r:id="rId52" name="Check Box 55">
              <controlPr defaultSize="0" autoFill="0" autoLine="0" autoPict="0">
                <anchor moveWithCells="1">
                  <from>
                    <xdr:col>32</xdr:col>
                    <xdr:colOff>66675</xdr:colOff>
                    <xdr:row>54</xdr:row>
                    <xdr:rowOff>0</xdr:rowOff>
                  </from>
                  <to>
                    <xdr:col>32</xdr:col>
                    <xdr:colOff>371475</xdr:colOff>
                    <xdr:row>54</xdr:row>
                    <xdr:rowOff>190500</xdr:rowOff>
                  </to>
                </anchor>
              </controlPr>
            </control>
          </mc:Choice>
        </mc:AlternateContent>
        <mc:AlternateContent xmlns:mc="http://schemas.openxmlformats.org/markup-compatibility/2006">
          <mc:Choice Requires="x14">
            <control shapeId="2104" r:id="rId53" name="Check Box 56">
              <controlPr defaultSize="0" autoFill="0" autoLine="0" autoPict="0">
                <anchor moveWithCells="1">
                  <from>
                    <xdr:col>5</xdr:col>
                    <xdr:colOff>66675</xdr:colOff>
                    <xdr:row>136</xdr:row>
                    <xdr:rowOff>0</xdr:rowOff>
                  </from>
                  <to>
                    <xdr:col>5</xdr:col>
                    <xdr:colOff>295275</xdr:colOff>
                    <xdr:row>136</xdr:row>
                    <xdr:rowOff>180975</xdr:rowOff>
                  </to>
                </anchor>
              </controlPr>
            </control>
          </mc:Choice>
        </mc:AlternateContent>
        <mc:AlternateContent xmlns:mc="http://schemas.openxmlformats.org/markup-compatibility/2006">
          <mc:Choice Requires="x14">
            <control shapeId="2105" r:id="rId54" name="Check Box 57">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6" r:id="rId55" name="Check Box 58">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7" r:id="rId56" name="Check Box 59">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8" r:id="rId57" name="Check Box 60">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9" r:id="rId58" name="Check Box 61">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22" r:id="rId59" name="Check Box 74">
              <controlPr defaultSize="0" autoFill="0" autoLine="0" autoPict="0">
                <anchor moveWithCells="1">
                  <from>
                    <xdr:col>25</xdr:col>
                    <xdr:colOff>66675</xdr:colOff>
                    <xdr:row>443</xdr:row>
                    <xdr:rowOff>0</xdr:rowOff>
                  </from>
                  <to>
                    <xdr:col>25</xdr:col>
                    <xdr:colOff>371475</xdr:colOff>
                    <xdr:row>443</xdr:row>
                    <xdr:rowOff>200025</xdr:rowOff>
                  </to>
                </anchor>
              </controlPr>
            </control>
          </mc:Choice>
        </mc:AlternateContent>
        <mc:AlternateContent xmlns:mc="http://schemas.openxmlformats.org/markup-compatibility/2006">
          <mc:Choice Requires="x14">
            <control shapeId="2123" r:id="rId60" name="Check Box 75">
              <controlPr defaultSize="0" autoFill="0" autoLine="0" autoPict="0">
                <anchor moveWithCells="1">
                  <from>
                    <xdr:col>25</xdr:col>
                    <xdr:colOff>180975</xdr:colOff>
                    <xdr:row>450</xdr:row>
                    <xdr:rowOff>19050</xdr:rowOff>
                  </from>
                  <to>
                    <xdr:col>25</xdr:col>
                    <xdr:colOff>485775</xdr:colOff>
                    <xdr:row>451</xdr:row>
                    <xdr:rowOff>28575</xdr:rowOff>
                  </to>
                </anchor>
              </controlPr>
            </control>
          </mc:Choice>
        </mc:AlternateContent>
        <mc:AlternateContent xmlns:mc="http://schemas.openxmlformats.org/markup-compatibility/2006">
          <mc:Choice Requires="x14">
            <control shapeId="2124" r:id="rId61" name="Check Box 76">
              <controlPr defaultSize="0" autoFill="0" autoLine="0" autoPict="0">
                <anchor moveWithCells="1">
                  <from>
                    <xdr:col>25</xdr:col>
                    <xdr:colOff>66675</xdr:colOff>
                    <xdr:row>443</xdr:row>
                    <xdr:rowOff>0</xdr:rowOff>
                  </from>
                  <to>
                    <xdr:col>25</xdr:col>
                    <xdr:colOff>371475</xdr:colOff>
                    <xdr:row>445</xdr:row>
                    <xdr:rowOff>0</xdr:rowOff>
                  </to>
                </anchor>
              </controlPr>
            </control>
          </mc:Choice>
        </mc:AlternateContent>
        <mc:AlternateContent xmlns:mc="http://schemas.openxmlformats.org/markup-compatibility/2006">
          <mc:Choice Requires="x14">
            <control shapeId="2125" r:id="rId62" name="Check Box 77">
              <controlPr defaultSize="0" autoFill="0" autoLine="0" autoPict="0">
                <anchor moveWithCells="1">
                  <from>
                    <xdr:col>25</xdr:col>
                    <xdr:colOff>219075</xdr:colOff>
                    <xdr:row>448</xdr:row>
                    <xdr:rowOff>85725</xdr:rowOff>
                  </from>
                  <to>
                    <xdr:col>25</xdr:col>
                    <xdr:colOff>523875</xdr:colOff>
                    <xdr:row>450</xdr:row>
                    <xdr:rowOff>133350</xdr:rowOff>
                  </to>
                </anchor>
              </controlPr>
            </control>
          </mc:Choice>
        </mc:AlternateContent>
        <mc:AlternateContent xmlns:mc="http://schemas.openxmlformats.org/markup-compatibility/2006">
          <mc:Choice Requires="x14">
            <control shapeId="2126" r:id="rId63" name="Check Box 78">
              <controlPr defaultSize="0" autoFill="0" autoLine="0" autoPict="0">
                <anchor moveWithCells="1">
                  <from>
                    <xdr:col>25</xdr:col>
                    <xdr:colOff>66675</xdr:colOff>
                    <xdr:row>443</xdr:row>
                    <xdr:rowOff>0</xdr:rowOff>
                  </from>
                  <to>
                    <xdr:col>25</xdr:col>
                    <xdr:colOff>371475</xdr:colOff>
                    <xdr:row>444</xdr:row>
                    <xdr:rowOff>123825</xdr:rowOff>
                  </to>
                </anchor>
              </controlPr>
            </control>
          </mc:Choice>
        </mc:AlternateContent>
        <mc:AlternateContent xmlns:mc="http://schemas.openxmlformats.org/markup-compatibility/2006">
          <mc:Choice Requires="x14">
            <control shapeId="2127" r:id="rId64" name="Check Box 79">
              <controlPr defaultSize="0" autoFill="0" autoLine="0" autoPict="0">
                <anchor moveWithCells="1">
                  <from>
                    <xdr:col>25</xdr:col>
                    <xdr:colOff>342900</xdr:colOff>
                    <xdr:row>447</xdr:row>
                    <xdr:rowOff>133350</xdr:rowOff>
                  </from>
                  <to>
                    <xdr:col>26</xdr:col>
                    <xdr:colOff>38100</xdr:colOff>
                    <xdr:row>449</xdr:row>
                    <xdr:rowOff>114300</xdr:rowOff>
                  </to>
                </anchor>
              </controlPr>
            </control>
          </mc:Choice>
        </mc:AlternateContent>
        <mc:AlternateContent xmlns:mc="http://schemas.openxmlformats.org/markup-compatibility/2006">
          <mc:Choice Requires="x14">
            <control shapeId="2128" r:id="rId65" name="Check Box 80">
              <controlPr defaultSize="0" autoFill="0" autoLine="0" autoPict="0">
                <anchor moveWithCells="1">
                  <from>
                    <xdr:col>25</xdr:col>
                    <xdr:colOff>66675</xdr:colOff>
                    <xdr:row>443</xdr:row>
                    <xdr:rowOff>0</xdr:rowOff>
                  </from>
                  <to>
                    <xdr:col>25</xdr:col>
                    <xdr:colOff>371475</xdr:colOff>
                    <xdr:row>444</xdr:row>
                    <xdr:rowOff>142875</xdr:rowOff>
                  </to>
                </anchor>
              </controlPr>
            </control>
          </mc:Choice>
        </mc:AlternateContent>
        <mc:AlternateContent xmlns:mc="http://schemas.openxmlformats.org/markup-compatibility/2006">
          <mc:Choice Requires="x14">
            <control shapeId="2129" r:id="rId66" name="Check Box 81">
              <controlPr defaultSize="0" autoFill="0" autoLine="0" autoPict="0">
                <anchor moveWithCells="1">
                  <from>
                    <xdr:col>25</xdr:col>
                    <xdr:colOff>152400</xdr:colOff>
                    <xdr:row>446</xdr:row>
                    <xdr:rowOff>66675</xdr:rowOff>
                  </from>
                  <to>
                    <xdr:col>25</xdr:col>
                    <xdr:colOff>457200</xdr:colOff>
                    <xdr:row>448</xdr:row>
                    <xdr:rowOff>66675</xdr:rowOff>
                  </to>
                </anchor>
              </controlPr>
            </control>
          </mc:Choice>
        </mc:AlternateContent>
        <mc:AlternateContent xmlns:mc="http://schemas.openxmlformats.org/markup-compatibility/2006">
          <mc:Choice Requires="x14">
            <control shapeId="2130" r:id="rId67" name="Check Box 82">
              <controlPr defaultSize="0" autoFill="0" autoLine="0" autoPict="0">
                <anchor moveWithCells="1">
                  <from>
                    <xdr:col>25</xdr:col>
                    <xdr:colOff>66675</xdr:colOff>
                    <xdr:row>443</xdr:row>
                    <xdr:rowOff>0</xdr:rowOff>
                  </from>
                  <to>
                    <xdr:col>25</xdr:col>
                    <xdr:colOff>371475</xdr:colOff>
                    <xdr:row>444</xdr:row>
                    <xdr:rowOff>9525</xdr:rowOff>
                  </to>
                </anchor>
              </controlPr>
            </control>
          </mc:Choice>
        </mc:AlternateContent>
        <mc:AlternateContent xmlns:mc="http://schemas.openxmlformats.org/markup-compatibility/2006">
          <mc:Choice Requires="x14">
            <control shapeId="2131" r:id="rId68" name="Check Box 83">
              <controlPr defaultSize="0" autoFill="0" autoLine="0" autoPict="0">
                <anchor moveWithCells="1">
                  <from>
                    <xdr:col>25</xdr:col>
                    <xdr:colOff>171450</xdr:colOff>
                    <xdr:row>445</xdr:row>
                    <xdr:rowOff>85725</xdr:rowOff>
                  </from>
                  <to>
                    <xdr:col>25</xdr:col>
                    <xdr:colOff>476250</xdr:colOff>
                    <xdr:row>446</xdr:row>
                    <xdr:rowOff>142875</xdr:rowOff>
                  </to>
                </anchor>
              </controlPr>
            </control>
          </mc:Choice>
        </mc:AlternateContent>
        <mc:AlternateContent xmlns:mc="http://schemas.openxmlformats.org/markup-compatibility/2006">
          <mc:Choice Requires="x14">
            <control shapeId="2132" r:id="rId69" name="Check Box 84">
              <controlPr defaultSize="0" autoFill="0" autoLine="0" autoPict="0">
                <anchor moveWithCells="1">
                  <from>
                    <xdr:col>25</xdr:col>
                    <xdr:colOff>66675</xdr:colOff>
                    <xdr:row>443</xdr:row>
                    <xdr:rowOff>0</xdr:rowOff>
                  </from>
                  <to>
                    <xdr:col>25</xdr:col>
                    <xdr:colOff>371475</xdr:colOff>
                    <xdr:row>443</xdr:row>
                    <xdr:rowOff>190500</xdr:rowOff>
                  </to>
                </anchor>
              </controlPr>
            </control>
          </mc:Choice>
        </mc:AlternateContent>
        <mc:AlternateContent xmlns:mc="http://schemas.openxmlformats.org/markup-compatibility/2006">
          <mc:Choice Requires="x14">
            <control shapeId="2133" r:id="rId70" name="Check Box 85">
              <controlPr defaultSize="0" autoFill="0" autoLine="0" autoPict="0">
                <anchor moveWithCells="1">
                  <from>
                    <xdr:col>24</xdr:col>
                    <xdr:colOff>314325</xdr:colOff>
                    <xdr:row>445</xdr:row>
                    <xdr:rowOff>85725</xdr:rowOff>
                  </from>
                  <to>
                    <xdr:col>25</xdr:col>
                    <xdr:colOff>9525</xdr:colOff>
                    <xdr:row>446</xdr:row>
                    <xdr:rowOff>85725</xdr:rowOff>
                  </to>
                </anchor>
              </controlPr>
            </control>
          </mc:Choice>
        </mc:AlternateContent>
        <mc:AlternateContent xmlns:mc="http://schemas.openxmlformats.org/markup-compatibility/2006">
          <mc:Choice Requires="x14">
            <control shapeId="2134" r:id="rId71" name="Check Box 86">
              <controlPr defaultSize="0" autoFill="0" autoLine="0" autoPict="0">
                <anchor moveWithCells="1">
                  <from>
                    <xdr:col>26</xdr:col>
                    <xdr:colOff>66675</xdr:colOff>
                    <xdr:row>387</xdr:row>
                    <xdr:rowOff>0</xdr:rowOff>
                  </from>
                  <to>
                    <xdr:col>26</xdr:col>
                    <xdr:colOff>371475</xdr:colOff>
                    <xdr:row>388</xdr:row>
                    <xdr:rowOff>9525</xdr:rowOff>
                  </to>
                </anchor>
              </controlPr>
            </control>
          </mc:Choice>
        </mc:AlternateContent>
        <mc:AlternateContent xmlns:mc="http://schemas.openxmlformats.org/markup-compatibility/2006">
          <mc:Choice Requires="x14">
            <control shapeId="2135" r:id="rId72" name="Check Box 87">
              <controlPr defaultSize="0" autoFill="0" autoLine="0" autoPict="0">
                <anchor moveWithCells="1">
                  <from>
                    <xdr:col>24</xdr:col>
                    <xdr:colOff>133350</xdr:colOff>
                    <xdr:row>389</xdr:row>
                    <xdr:rowOff>85725</xdr:rowOff>
                  </from>
                  <to>
                    <xdr:col>24</xdr:col>
                    <xdr:colOff>438150</xdr:colOff>
                    <xdr:row>390</xdr:row>
                    <xdr:rowOff>95250</xdr:rowOff>
                  </to>
                </anchor>
              </controlPr>
            </control>
          </mc:Choice>
        </mc:AlternateContent>
        <mc:AlternateContent xmlns:mc="http://schemas.openxmlformats.org/markup-compatibility/2006">
          <mc:Choice Requires="x14">
            <control shapeId="2136" r:id="rId73" name="Check Box 88">
              <controlPr defaultSize="0" autoFill="0" autoLine="0" autoPict="0">
                <anchor moveWithCells="1">
                  <from>
                    <xdr:col>25</xdr:col>
                    <xdr:colOff>171450</xdr:colOff>
                    <xdr:row>388</xdr:row>
                    <xdr:rowOff>133350</xdr:rowOff>
                  </from>
                  <to>
                    <xdr:col>25</xdr:col>
                    <xdr:colOff>476250</xdr:colOff>
                    <xdr:row>390</xdr:row>
                    <xdr:rowOff>180975</xdr:rowOff>
                  </to>
                </anchor>
              </controlPr>
            </control>
          </mc:Choice>
        </mc:AlternateContent>
        <mc:AlternateContent xmlns:mc="http://schemas.openxmlformats.org/markup-compatibility/2006">
          <mc:Choice Requires="x14">
            <control shapeId="2137" r:id="rId74" name="Check Box 89">
              <controlPr defaultSize="0" autoFill="0" autoLine="0" autoPict="0">
                <anchor moveWithCells="1">
                  <from>
                    <xdr:col>26</xdr:col>
                    <xdr:colOff>209550</xdr:colOff>
                    <xdr:row>410</xdr:row>
                    <xdr:rowOff>0</xdr:rowOff>
                  </from>
                  <to>
                    <xdr:col>26</xdr:col>
                    <xdr:colOff>514350</xdr:colOff>
                    <xdr:row>412</xdr:row>
                    <xdr:rowOff>38100</xdr:rowOff>
                  </to>
                </anchor>
              </controlPr>
            </control>
          </mc:Choice>
        </mc:AlternateContent>
        <mc:AlternateContent xmlns:mc="http://schemas.openxmlformats.org/markup-compatibility/2006">
          <mc:Choice Requires="x14">
            <control shapeId="2138" r:id="rId75" name="Check Box 90">
              <controlPr defaultSize="0" autoFill="0" autoLine="0" autoPict="0">
                <anchor moveWithCells="1">
                  <from>
                    <xdr:col>26</xdr:col>
                    <xdr:colOff>247650</xdr:colOff>
                    <xdr:row>389</xdr:row>
                    <xdr:rowOff>76200</xdr:rowOff>
                  </from>
                  <to>
                    <xdr:col>26</xdr:col>
                    <xdr:colOff>552450</xdr:colOff>
                    <xdr:row>391</xdr:row>
                    <xdr:rowOff>57150</xdr:rowOff>
                  </to>
                </anchor>
              </controlPr>
            </control>
          </mc:Choice>
        </mc:AlternateContent>
        <mc:AlternateContent xmlns:mc="http://schemas.openxmlformats.org/markup-compatibility/2006">
          <mc:Choice Requires="x14">
            <control shapeId="2139" r:id="rId76" name="Check Box 91">
              <controlPr defaultSize="0" autoFill="0" autoLine="0" autoPict="0">
                <anchor moveWithCells="1">
                  <from>
                    <xdr:col>27</xdr:col>
                    <xdr:colOff>133350</xdr:colOff>
                    <xdr:row>387</xdr:row>
                    <xdr:rowOff>0</xdr:rowOff>
                  </from>
                  <to>
                    <xdr:col>27</xdr:col>
                    <xdr:colOff>438150</xdr:colOff>
                    <xdr:row>388</xdr:row>
                    <xdr:rowOff>171450</xdr:rowOff>
                  </to>
                </anchor>
              </controlPr>
            </control>
          </mc:Choice>
        </mc:AlternateContent>
        <mc:AlternateContent xmlns:mc="http://schemas.openxmlformats.org/markup-compatibility/2006">
          <mc:Choice Requires="x14">
            <control shapeId="2141" r:id="rId77" name="Check Box 93">
              <controlPr defaultSize="0" autoFill="0" autoLine="0" autoPict="0">
                <anchor moveWithCells="1">
                  <from>
                    <xdr:col>26</xdr:col>
                    <xdr:colOff>247650</xdr:colOff>
                    <xdr:row>399</xdr:row>
                    <xdr:rowOff>19050</xdr:rowOff>
                  </from>
                  <to>
                    <xdr:col>26</xdr:col>
                    <xdr:colOff>552450</xdr:colOff>
                    <xdr:row>401</xdr:row>
                    <xdr:rowOff>19050</xdr:rowOff>
                  </to>
                </anchor>
              </controlPr>
            </control>
          </mc:Choice>
        </mc:AlternateContent>
        <mc:AlternateContent xmlns:mc="http://schemas.openxmlformats.org/markup-compatibility/2006">
          <mc:Choice Requires="x14">
            <control shapeId="2143" r:id="rId78" name="Check Box 95">
              <controlPr defaultSize="0" autoFill="0" autoLine="0" autoPict="0">
                <anchor moveWithCells="1">
                  <from>
                    <xdr:col>25</xdr:col>
                    <xdr:colOff>257175</xdr:colOff>
                    <xdr:row>395</xdr:row>
                    <xdr:rowOff>9525</xdr:rowOff>
                  </from>
                  <to>
                    <xdr:col>25</xdr:col>
                    <xdr:colOff>561975</xdr:colOff>
                    <xdr:row>396</xdr:row>
                    <xdr:rowOff>66675</xdr:rowOff>
                  </to>
                </anchor>
              </controlPr>
            </control>
          </mc:Choice>
        </mc:AlternateContent>
        <mc:AlternateContent xmlns:mc="http://schemas.openxmlformats.org/markup-compatibility/2006">
          <mc:Choice Requires="x14">
            <control shapeId="2144" r:id="rId79" name="Check Box 96">
              <controlPr defaultSize="0" autoFill="0" autoLine="0" autoPict="0">
                <anchor moveWithCells="1">
                  <from>
                    <xdr:col>25</xdr:col>
                    <xdr:colOff>66675</xdr:colOff>
                    <xdr:row>387</xdr:row>
                    <xdr:rowOff>0</xdr:rowOff>
                  </from>
                  <to>
                    <xdr:col>25</xdr:col>
                    <xdr:colOff>371475</xdr:colOff>
                    <xdr:row>388</xdr:row>
                    <xdr:rowOff>0</xdr:rowOff>
                  </to>
                </anchor>
              </controlPr>
            </control>
          </mc:Choice>
        </mc:AlternateContent>
        <mc:AlternateContent xmlns:mc="http://schemas.openxmlformats.org/markup-compatibility/2006">
          <mc:Choice Requires="x14">
            <control shapeId="2145" r:id="rId80" name="Check Box 97">
              <controlPr defaultSize="0" autoFill="0" autoLine="0" autoPict="0">
                <anchor moveWithCells="1">
                  <from>
                    <xdr:col>26</xdr:col>
                    <xdr:colOff>238125</xdr:colOff>
                    <xdr:row>395</xdr:row>
                    <xdr:rowOff>19050</xdr:rowOff>
                  </from>
                  <to>
                    <xdr:col>26</xdr:col>
                    <xdr:colOff>542925</xdr:colOff>
                    <xdr:row>396</xdr:row>
                    <xdr:rowOff>19050</xdr:rowOff>
                  </to>
                </anchor>
              </controlPr>
            </control>
          </mc:Choice>
        </mc:AlternateContent>
        <mc:AlternateContent xmlns:mc="http://schemas.openxmlformats.org/markup-compatibility/2006">
          <mc:Choice Requires="x14">
            <control shapeId="2164" r:id="rId81" name="Check Box 116">
              <controlPr defaultSize="0" autoFill="0" autoLine="0" autoPict="0">
                <anchor moveWithCells="1">
                  <from>
                    <xdr:col>6</xdr:col>
                    <xdr:colOff>47625</xdr:colOff>
                    <xdr:row>16</xdr:row>
                    <xdr:rowOff>0</xdr:rowOff>
                  </from>
                  <to>
                    <xdr:col>6</xdr:col>
                    <xdr:colOff>352425</xdr:colOff>
                    <xdr:row>17</xdr:row>
                    <xdr:rowOff>0</xdr:rowOff>
                  </to>
                </anchor>
              </controlPr>
            </control>
          </mc:Choice>
        </mc:AlternateContent>
        <mc:AlternateContent xmlns:mc="http://schemas.openxmlformats.org/markup-compatibility/2006">
          <mc:Choice Requires="x14">
            <control shapeId="2165" r:id="rId82" name="Check Box 117">
              <controlPr defaultSize="0" autoFill="0" autoLine="0" autoPict="0">
                <anchor moveWithCells="1">
                  <from>
                    <xdr:col>13</xdr:col>
                    <xdr:colOff>47625</xdr:colOff>
                    <xdr:row>16</xdr:row>
                    <xdr:rowOff>28575</xdr:rowOff>
                  </from>
                  <to>
                    <xdr:col>13</xdr:col>
                    <xdr:colOff>352425</xdr:colOff>
                    <xdr:row>17</xdr:row>
                    <xdr:rowOff>28575</xdr:rowOff>
                  </to>
                </anchor>
              </controlPr>
            </control>
          </mc:Choice>
        </mc:AlternateContent>
        <mc:AlternateContent xmlns:mc="http://schemas.openxmlformats.org/markup-compatibility/2006">
          <mc:Choice Requires="x14">
            <control shapeId="2166" r:id="rId83" name="Check Box 118">
              <controlPr defaultSize="0" autoFill="0" autoLine="0" autoPict="0">
                <anchor moveWithCells="1">
                  <from>
                    <xdr:col>6</xdr:col>
                    <xdr:colOff>66675</xdr:colOff>
                    <xdr:row>19</xdr:row>
                    <xdr:rowOff>0</xdr:rowOff>
                  </from>
                  <to>
                    <xdr:col>6</xdr:col>
                    <xdr:colOff>371475</xdr:colOff>
                    <xdr:row>20</xdr:row>
                    <xdr:rowOff>0</xdr:rowOff>
                  </to>
                </anchor>
              </controlPr>
            </control>
          </mc:Choice>
        </mc:AlternateContent>
        <mc:AlternateContent xmlns:mc="http://schemas.openxmlformats.org/markup-compatibility/2006">
          <mc:Choice Requires="x14">
            <control shapeId="2167" r:id="rId84" name="Check Box 119">
              <controlPr defaultSize="0" autoFill="0" autoLine="0" autoPict="0">
                <anchor moveWithCells="1">
                  <from>
                    <xdr:col>6</xdr:col>
                    <xdr:colOff>66675</xdr:colOff>
                    <xdr:row>24</xdr:row>
                    <xdr:rowOff>0</xdr:rowOff>
                  </from>
                  <to>
                    <xdr:col>6</xdr:col>
                    <xdr:colOff>371475</xdr:colOff>
                    <xdr:row>25</xdr:row>
                    <xdr:rowOff>0</xdr:rowOff>
                  </to>
                </anchor>
              </controlPr>
            </control>
          </mc:Choice>
        </mc:AlternateContent>
        <mc:AlternateContent xmlns:mc="http://schemas.openxmlformats.org/markup-compatibility/2006">
          <mc:Choice Requires="x14">
            <control shapeId="2168" r:id="rId85" name="Check Box 120">
              <controlPr defaultSize="0" autoFill="0" autoLine="0" autoPict="0">
                <anchor moveWithCells="1">
                  <from>
                    <xdr:col>12</xdr:col>
                    <xdr:colOff>66675</xdr:colOff>
                    <xdr:row>24</xdr:row>
                    <xdr:rowOff>0</xdr:rowOff>
                  </from>
                  <to>
                    <xdr:col>12</xdr:col>
                    <xdr:colOff>371475</xdr:colOff>
                    <xdr:row>25</xdr:row>
                    <xdr:rowOff>0</xdr:rowOff>
                  </to>
                </anchor>
              </controlPr>
            </control>
          </mc:Choice>
        </mc:AlternateContent>
        <mc:AlternateContent xmlns:mc="http://schemas.openxmlformats.org/markup-compatibility/2006">
          <mc:Choice Requires="x14">
            <control shapeId="2169" r:id="rId86" name="Check Box 121">
              <controlPr defaultSize="0" autoFill="0" autoLine="0" autoPict="0">
                <anchor moveWithCells="1">
                  <from>
                    <xdr:col>6</xdr:col>
                    <xdr:colOff>66675</xdr:colOff>
                    <xdr:row>26</xdr:row>
                    <xdr:rowOff>0</xdr:rowOff>
                  </from>
                  <to>
                    <xdr:col>6</xdr:col>
                    <xdr:colOff>371475</xdr:colOff>
                    <xdr:row>27</xdr:row>
                    <xdr:rowOff>0</xdr:rowOff>
                  </to>
                </anchor>
              </controlPr>
            </control>
          </mc:Choice>
        </mc:AlternateContent>
        <mc:AlternateContent xmlns:mc="http://schemas.openxmlformats.org/markup-compatibility/2006">
          <mc:Choice Requires="x14">
            <control shapeId="2170" r:id="rId87" name="Check Box 122">
              <controlPr defaultSize="0" autoFill="0" autoLine="0" autoPict="0">
                <anchor moveWithCells="1">
                  <from>
                    <xdr:col>6</xdr:col>
                    <xdr:colOff>66675</xdr:colOff>
                    <xdr:row>27</xdr:row>
                    <xdr:rowOff>0</xdr:rowOff>
                  </from>
                  <to>
                    <xdr:col>6</xdr:col>
                    <xdr:colOff>371475</xdr:colOff>
                    <xdr:row>28</xdr:row>
                    <xdr:rowOff>0</xdr:rowOff>
                  </to>
                </anchor>
              </controlPr>
            </control>
          </mc:Choice>
        </mc:AlternateContent>
        <mc:AlternateContent xmlns:mc="http://schemas.openxmlformats.org/markup-compatibility/2006">
          <mc:Choice Requires="x14">
            <control shapeId="2172" r:id="rId88" name="Check Box 124">
              <controlPr defaultSize="0" autoFill="0" autoLine="0" autoPict="0">
                <anchor moveWithCells="1">
                  <from>
                    <xdr:col>12</xdr:col>
                    <xdr:colOff>66675</xdr:colOff>
                    <xdr:row>19</xdr:row>
                    <xdr:rowOff>0</xdr:rowOff>
                  </from>
                  <to>
                    <xdr:col>12</xdr:col>
                    <xdr:colOff>371475</xdr:colOff>
                    <xdr:row>20</xdr:row>
                    <xdr:rowOff>0</xdr:rowOff>
                  </to>
                </anchor>
              </controlPr>
            </control>
          </mc:Choice>
        </mc:AlternateContent>
        <mc:AlternateContent xmlns:mc="http://schemas.openxmlformats.org/markup-compatibility/2006">
          <mc:Choice Requires="x14">
            <control shapeId="2176" r:id="rId89" name="Check Box 128">
              <controlPr defaultSize="0" autoFill="0" autoLine="0" autoPict="0">
                <anchor moveWithCells="1">
                  <from>
                    <xdr:col>6</xdr:col>
                    <xdr:colOff>66675</xdr:colOff>
                    <xdr:row>21</xdr:row>
                    <xdr:rowOff>0</xdr:rowOff>
                  </from>
                  <to>
                    <xdr:col>6</xdr:col>
                    <xdr:colOff>371475</xdr:colOff>
                    <xdr:row>22</xdr:row>
                    <xdr:rowOff>0</xdr:rowOff>
                  </to>
                </anchor>
              </controlPr>
            </control>
          </mc:Choice>
        </mc:AlternateContent>
        <mc:AlternateContent xmlns:mc="http://schemas.openxmlformats.org/markup-compatibility/2006">
          <mc:Choice Requires="x14">
            <control shapeId="2177" r:id="rId90" name="Check Box 129">
              <controlPr defaultSize="0" autoFill="0" autoLine="0" autoPict="0">
                <anchor moveWithCells="1">
                  <from>
                    <xdr:col>12</xdr:col>
                    <xdr:colOff>66675</xdr:colOff>
                    <xdr:row>21</xdr:row>
                    <xdr:rowOff>0</xdr:rowOff>
                  </from>
                  <to>
                    <xdr:col>12</xdr:col>
                    <xdr:colOff>371475</xdr:colOff>
                    <xdr:row>22</xdr:row>
                    <xdr:rowOff>0</xdr:rowOff>
                  </to>
                </anchor>
              </controlPr>
            </control>
          </mc:Choice>
        </mc:AlternateContent>
        <mc:AlternateContent xmlns:mc="http://schemas.openxmlformats.org/markup-compatibility/2006">
          <mc:Choice Requires="x14">
            <control shapeId="2180" r:id="rId91" name="Check Box 132">
              <controlPr defaultSize="0" autoFill="0" autoLine="0" autoPict="0">
                <anchor moveWithCells="1">
                  <from>
                    <xdr:col>6</xdr:col>
                    <xdr:colOff>66675</xdr:colOff>
                    <xdr:row>22</xdr:row>
                    <xdr:rowOff>0</xdr:rowOff>
                  </from>
                  <to>
                    <xdr:col>6</xdr:col>
                    <xdr:colOff>371475</xdr:colOff>
                    <xdr:row>23</xdr:row>
                    <xdr:rowOff>0</xdr:rowOff>
                  </to>
                </anchor>
              </controlPr>
            </control>
          </mc:Choice>
        </mc:AlternateContent>
        <mc:AlternateContent xmlns:mc="http://schemas.openxmlformats.org/markup-compatibility/2006">
          <mc:Choice Requires="x14">
            <control shapeId="2181" r:id="rId92" name="Check Box 133">
              <controlPr defaultSize="0" autoFill="0" autoLine="0" autoPict="0">
                <anchor moveWithCells="1">
                  <from>
                    <xdr:col>6</xdr:col>
                    <xdr:colOff>66675</xdr:colOff>
                    <xdr:row>28</xdr:row>
                    <xdr:rowOff>0</xdr:rowOff>
                  </from>
                  <to>
                    <xdr:col>6</xdr:col>
                    <xdr:colOff>371475</xdr:colOff>
                    <xdr:row>29</xdr:row>
                    <xdr:rowOff>0</xdr:rowOff>
                  </to>
                </anchor>
              </controlPr>
            </control>
          </mc:Choice>
        </mc:AlternateContent>
        <mc:AlternateContent xmlns:mc="http://schemas.openxmlformats.org/markup-compatibility/2006">
          <mc:Choice Requires="x14">
            <control shapeId="2182" r:id="rId93" name="Check Box 134">
              <controlPr defaultSize="0" autoFill="0" autoLine="0" autoPict="0">
                <anchor moveWithCells="1">
                  <from>
                    <xdr:col>8</xdr:col>
                    <xdr:colOff>66675</xdr:colOff>
                    <xdr:row>54</xdr:row>
                    <xdr:rowOff>190500</xdr:rowOff>
                  </from>
                  <to>
                    <xdr:col>9</xdr:col>
                    <xdr:colOff>0</xdr:colOff>
                    <xdr:row>55</xdr:row>
                    <xdr:rowOff>171450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19" workbookViewId="0">
      <selection activeCell="J34" sqref="J34"/>
    </sheetView>
  </sheetViews>
  <sheetFormatPr defaultRowHeight="15" x14ac:dyDescent="0.25"/>
  <cols>
    <col min="3" max="3" width="14" customWidth="1"/>
    <col min="6" max="6" width="14.7109375" customWidth="1"/>
    <col min="7" max="7" width="11.42578125" customWidth="1"/>
  </cols>
  <sheetData>
    <row r="1" spans="1:14" ht="15.75" x14ac:dyDescent="0.25">
      <c r="A1" s="717" t="s">
        <v>166</v>
      </c>
      <c r="B1" s="717"/>
      <c r="C1" s="717"/>
      <c r="D1" s="717"/>
      <c r="E1" s="717"/>
      <c r="F1" s="717"/>
    </row>
    <row r="2" spans="1:14" ht="18" x14ac:dyDescent="0.25">
      <c r="A2" s="718" t="s">
        <v>167</v>
      </c>
      <c r="B2" s="718"/>
      <c r="C2" s="718"/>
      <c r="D2" s="718"/>
      <c r="E2" s="718"/>
      <c r="F2" s="718"/>
      <c r="I2" s="702" t="s">
        <v>283</v>
      </c>
      <c r="J2" s="702"/>
      <c r="K2" s="702"/>
      <c r="L2" s="702"/>
      <c r="M2" s="702"/>
      <c r="N2" s="702"/>
    </row>
    <row r="3" spans="1:14" x14ac:dyDescent="0.25">
      <c r="A3" s="702" t="s">
        <v>131</v>
      </c>
      <c r="B3" s="702"/>
      <c r="C3" s="702"/>
      <c r="D3" s="702"/>
      <c r="E3" s="702"/>
      <c r="F3" s="702"/>
      <c r="I3" s="703" t="s">
        <v>284</v>
      </c>
      <c r="J3" s="703"/>
      <c r="K3" s="703"/>
      <c r="L3" s="703"/>
      <c r="M3" s="703"/>
      <c r="N3" s="703"/>
    </row>
    <row r="4" spans="1:14" x14ac:dyDescent="0.25">
      <c r="A4" s="704" t="s">
        <v>132</v>
      </c>
      <c r="B4" s="705"/>
      <c r="C4" s="705"/>
      <c r="D4" s="705"/>
      <c r="E4" s="705"/>
      <c r="F4" s="705"/>
      <c r="I4" s="704" t="s">
        <v>285</v>
      </c>
      <c r="J4" s="704"/>
      <c r="K4" s="704"/>
      <c r="L4" s="704"/>
      <c r="M4" s="704"/>
      <c r="N4" s="704"/>
    </row>
    <row r="5" spans="1:14" x14ac:dyDescent="0.25">
      <c r="A5" s="128" t="s">
        <v>127</v>
      </c>
      <c r="B5" s="129"/>
      <c r="C5" s="152">
        <v>0</v>
      </c>
      <c r="D5" s="128" t="s">
        <v>134</v>
      </c>
      <c r="E5" s="129"/>
      <c r="F5" s="130" t="s">
        <v>133</v>
      </c>
      <c r="I5" s="161" t="s">
        <v>286</v>
      </c>
      <c r="J5" s="162"/>
      <c r="K5" s="162"/>
      <c r="L5" s="162"/>
      <c r="M5" s="163"/>
      <c r="N5" s="164"/>
    </row>
    <row r="6" spans="1:14" x14ac:dyDescent="0.25">
      <c r="A6" s="48" t="s">
        <v>128</v>
      </c>
      <c r="B6" s="49"/>
      <c r="C6" s="131">
        <v>5000000</v>
      </c>
      <c r="D6" s="132" t="s">
        <v>135</v>
      </c>
      <c r="E6" s="133"/>
      <c r="F6" s="131">
        <v>500000</v>
      </c>
      <c r="I6" s="48" t="s">
        <v>168</v>
      </c>
      <c r="J6" s="49"/>
      <c r="K6" s="49"/>
      <c r="L6" s="49"/>
      <c r="M6" s="165">
        <f>C15/F12*100</f>
        <v>8400</v>
      </c>
      <c r="N6" s="50" t="s">
        <v>2</v>
      </c>
    </row>
    <row r="7" spans="1:14" x14ac:dyDescent="0.25">
      <c r="A7" s="48" t="s">
        <v>136</v>
      </c>
      <c r="B7" s="49"/>
      <c r="C7" s="131">
        <v>25000000</v>
      </c>
      <c r="D7" s="132" t="s">
        <v>137</v>
      </c>
      <c r="E7" s="133"/>
      <c r="F7" s="131">
        <v>0</v>
      </c>
      <c r="I7" s="48" t="s">
        <v>169</v>
      </c>
      <c r="J7" s="49"/>
      <c r="K7" s="49"/>
      <c r="L7" s="49"/>
      <c r="M7" s="166">
        <f>(C15-S10)/F12*100</f>
        <v>8400</v>
      </c>
      <c r="N7" s="50" t="s">
        <v>2</v>
      </c>
    </row>
    <row r="8" spans="1:14" x14ac:dyDescent="0.25">
      <c r="A8" s="48" t="s">
        <v>138</v>
      </c>
      <c r="B8" s="49"/>
      <c r="C8" s="131">
        <v>2000000</v>
      </c>
      <c r="D8" s="132" t="s">
        <v>139</v>
      </c>
      <c r="E8" s="133"/>
      <c r="F8" s="131">
        <v>0</v>
      </c>
      <c r="I8" s="140" t="s">
        <v>170</v>
      </c>
      <c r="J8" s="141"/>
      <c r="K8" s="141"/>
      <c r="L8" s="141"/>
      <c r="M8" s="48"/>
      <c r="N8" s="50"/>
    </row>
    <row r="9" spans="1:14" x14ac:dyDescent="0.25">
      <c r="A9" s="48" t="s">
        <v>129</v>
      </c>
      <c r="B9" s="49"/>
      <c r="C9" s="131"/>
      <c r="D9" s="132" t="s">
        <v>140</v>
      </c>
      <c r="E9" s="133"/>
      <c r="F9" s="131">
        <v>0</v>
      </c>
      <c r="I9" s="48" t="s">
        <v>171</v>
      </c>
      <c r="J9" s="49"/>
      <c r="K9" s="49"/>
      <c r="L9" s="49"/>
      <c r="M9" s="167">
        <f>F17/F24*100</f>
        <v>0.28469808405066932</v>
      </c>
      <c r="N9" s="50" t="s">
        <v>2</v>
      </c>
    </row>
    <row r="10" spans="1:14" x14ac:dyDescent="0.25">
      <c r="A10" s="48" t="s">
        <v>141</v>
      </c>
      <c r="B10" s="49"/>
      <c r="C10" s="131">
        <v>0</v>
      </c>
      <c r="D10" s="132" t="s">
        <v>142</v>
      </c>
      <c r="E10" s="133"/>
      <c r="F10" s="131">
        <v>0</v>
      </c>
      <c r="I10" s="48" t="s">
        <v>172</v>
      </c>
      <c r="J10" s="49"/>
      <c r="K10" s="49"/>
      <c r="L10" s="49"/>
      <c r="M10" s="167">
        <f>F17/F26*100</f>
        <v>0.28388985507246378</v>
      </c>
      <c r="N10" s="50" t="s">
        <v>2</v>
      </c>
    </row>
    <row r="11" spans="1:14" x14ac:dyDescent="0.25">
      <c r="A11" s="48" t="s">
        <v>143</v>
      </c>
      <c r="B11" s="49"/>
      <c r="C11" s="131">
        <v>0</v>
      </c>
      <c r="D11" s="132"/>
      <c r="E11" s="133"/>
      <c r="F11" s="131"/>
      <c r="I11" s="48" t="s">
        <v>173</v>
      </c>
      <c r="J11" s="49"/>
      <c r="K11" s="49"/>
      <c r="L11" s="49"/>
      <c r="M11" s="168" t="e">
        <f>-F38/F39</f>
        <v>#DIV/0!</v>
      </c>
      <c r="N11" s="50" t="s">
        <v>174</v>
      </c>
    </row>
    <row r="12" spans="1:14" x14ac:dyDescent="0.25">
      <c r="A12" s="48" t="s">
        <v>144</v>
      </c>
      <c r="B12" s="49"/>
      <c r="C12" s="131">
        <v>10000000</v>
      </c>
      <c r="D12" s="134" t="s">
        <v>145</v>
      </c>
      <c r="E12" s="135"/>
      <c r="F12" s="136">
        <f>SUM(F6:F11)</f>
        <v>500000</v>
      </c>
      <c r="I12" s="140" t="s">
        <v>175</v>
      </c>
      <c r="J12" s="141"/>
      <c r="K12" s="141"/>
      <c r="L12" s="141"/>
      <c r="M12" s="48"/>
      <c r="N12" s="50"/>
    </row>
    <row r="13" spans="1:14" x14ac:dyDescent="0.25">
      <c r="A13" s="137" t="s">
        <v>130</v>
      </c>
      <c r="B13" s="138"/>
      <c r="C13" s="139">
        <v>0</v>
      </c>
      <c r="D13" s="132"/>
      <c r="E13" s="133"/>
      <c r="F13" s="131"/>
      <c r="I13" s="48" t="s">
        <v>176</v>
      </c>
      <c r="J13" s="49"/>
      <c r="K13" s="49"/>
      <c r="L13" s="49"/>
      <c r="M13" s="165">
        <f>F35/F33*100</f>
        <v>15</v>
      </c>
      <c r="N13" s="50" t="s">
        <v>2</v>
      </c>
    </row>
    <row r="14" spans="1:14" x14ac:dyDescent="0.25">
      <c r="A14" s="48"/>
      <c r="B14" s="49"/>
      <c r="C14" s="131"/>
      <c r="D14" s="134" t="s">
        <v>146</v>
      </c>
      <c r="E14" s="135"/>
      <c r="F14" s="136">
        <v>87652</v>
      </c>
      <c r="I14" s="48" t="s">
        <v>177</v>
      </c>
      <c r="J14" s="49"/>
      <c r="K14" s="49"/>
      <c r="L14" s="49"/>
      <c r="M14" s="165">
        <f>F42/F33*100</f>
        <v>5.833333333333333</v>
      </c>
      <c r="N14" s="50" t="s">
        <v>2</v>
      </c>
    </row>
    <row r="15" spans="1:14" x14ac:dyDescent="0.25">
      <c r="A15" s="140" t="s">
        <v>147</v>
      </c>
      <c r="B15" s="141"/>
      <c r="C15" s="136">
        <f>SUM(C6:C14)</f>
        <v>42000000</v>
      </c>
      <c r="D15" s="132"/>
      <c r="E15" s="133"/>
      <c r="F15" s="131"/>
      <c r="I15" s="48" t="s">
        <v>178</v>
      </c>
      <c r="J15" s="49"/>
      <c r="K15" s="49"/>
      <c r="L15" s="49"/>
      <c r="M15" s="165">
        <f>F42/F24*100</f>
        <v>6.782539967037243</v>
      </c>
      <c r="N15" s="50" t="s">
        <v>2</v>
      </c>
    </row>
    <row r="16" spans="1:14" x14ac:dyDescent="0.25">
      <c r="A16" s="142"/>
      <c r="B16" s="143"/>
      <c r="C16" s="144"/>
      <c r="D16" s="132"/>
      <c r="E16" s="133"/>
      <c r="F16" s="131"/>
      <c r="I16" s="48" t="s">
        <v>179</v>
      </c>
      <c r="J16" s="49"/>
      <c r="K16" s="49"/>
      <c r="L16" s="49"/>
      <c r="M16" s="165">
        <f>F38/F26*100</f>
        <v>6.7632850241545892</v>
      </c>
      <c r="N16" s="50" t="s">
        <v>2</v>
      </c>
    </row>
    <row r="17" spans="1:14" x14ac:dyDescent="0.25">
      <c r="A17" s="48"/>
      <c r="B17" s="49"/>
      <c r="C17" s="131"/>
      <c r="D17" s="134" t="s">
        <v>148</v>
      </c>
      <c r="E17" s="135"/>
      <c r="F17" s="136">
        <f>SUM(F12:F15)</f>
        <v>587652</v>
      </c>
      <c r="I17" s="140" t="s">
        <v>180</v>
      </c>
      <c r="J17" s="141"/>
      <c r="K17" s="141"/>
      <c r="L17" s="141"/>
      <c r="M17" s="48"/>
      <c r="N17" s="50"/>
    </row>
    <row r="18" spans="1:14" x14ac:dyDescent="0.25">
      <c r="A18" s="48" t="s">
        <v>26</v>
      </c>
      <c r="B18" s="49"/>
      <c r="C18" s="131"/>
      <c r="D18" s="132"/>
      <c r="E18" s="133"/>
      <c r="F18" s="131"/>
      <c r="I18" s="48" t="s">
        <v>181</v>
      </c>
      <c r="J18" s="49"/>
      <c r="K18" s="49"/>
      <c r="L18" s="49"/>
      <c r="M18" s="165" t="e">
        <f>S10/#REF!*365</f>
        <v>#REF!</v>
      </c>
      <c r="N18" s="50" t="s">
        <v>182</v>
      </c>
    </row>
    <row r="19" spans="1:14" x14ac:dyDescent="0.25">
      <c r="A19" s="48" t="s">
        <v>149</v>
      </c>
      <c r="B19" s="49"/>
      <c r="C19" s="131">
        <v>45000000</v>
      </c>
      <c r="D19" s="132" t="s">
        <v>28</v>
      </c>
      <c r="E19" s="133"/>
      <c r="F19" s="131"/>
      <c r="I19" s="51" t="s">
        <v>183</v>
      </c>
      <c r="J19" s="169"/>
      <c r="K19" s="169"/>
      <c r="L19" s="169"/>
      <c r="M19" s="170" t="e">
        <f>#REF!</f>
        <v>#REF!</v>
      </c>
      <c r="N19" s="171" t="s">
        <v>182</v>
      </c>
    </row>
    <row r="20" spans="1:14" x14ac:dyDescent="0.25">
      <c r="A20" s="48" t="s">
        <v>27</v>
      </c>
      <c r="B20" s="49"/>
      <c r="C20" s="131">
        <v>120000000</v>
      </c>
      <c r="D20" s="145" t="s">
        <v>28</v>
      </c>
      <c r="E20" s="133"/>
      <c r="F20" s="131">
        <f>C26-F17-F21-F22</f>
        <v>206412348</v>
      </c>
    </row>
    <row r="21" spans="1:14" x14ac:dyDescent="0.25">
      <c r="A21" s="146" t="s">
        <v>150</v>
      </c>
      <c r="B21" s="49"/>
      <c r="C21" s="131">
        <v>0</v>
      </c>
      <c r="D21" s="132"/>
      <c r="E21" s="133"/>
      <c r="F21" s="131"/>
    </row>
    <row r="22" spans="1:14" x14ac:dyDescent="0.25">
      <c r="A22" s="142" t="s">
        <v>151</v>
      </c>
      <c r="B22" s="143"/>
      <c r="C22" s="144">
        <f>SUM(C19:C21)</f>
        <v>165000000</v>
      </c>
      <c r="D22" s="132"/>
      <c r="E22" s="133"/>
      <c r="F22" s="131"/>
    </row>
    <row r="23" spans="1:14" x14ac:dyDescent="0.25">
      <c r="A23" s="48"/>
      <c r="B23" s="49"/>
      <c r="C23" s="131"/>
      <c r="D23" s="132"/>
      <c r="E23" s="133"/>
      <c r="F23" s="131"/>
    </row>
    <row r="24" spans="1:14" x14ac:dyDescent="0.25">
      <c r="A24" s="140" t="s">
        <v>152</v>
      </c>
      <c r="B24" s="141"/>
      <c r="C24" s="136">
        <v>0</v>
      </c>
      <c r="D24" s="134" t="s">
        <v>28</v>
      </c>
      <c r="E24" s="135"/>
      <c r="F24" s="136">
        <f>SUM(F20:F23)</f>
        <v>206412348</v>
      </c>
    </row>
    <row r="25" spans="1:14" x14ac:dyDescent="0.25">
      <c r="A25" s="48"/>
      <c r="B25" s="49"/>
      <c r="C25" s="131"/>
      <c r="D25" s="132"/>
      <c r="E25" s="133"/>
      <c r="F25" s="131"/>
    </row>
    <row r="26" spans="1:14" ht="15.75" thickBot="1" x14ac:dyDescent="0.3">
      <c r="A26" s="147" t="s">
        <v>29</v>
      </c>
      <c r="B26" s="148"/>
      <c r="C26" s="149">
        <f>C15+C22+C24</f>
        <v>207000000</v>
      </c>
      <c r="D26" s="150" t="s">
        <v>153</v>
      </c>
      <c r="E26" s="151"/>
      <c r="F26" s="149">
        <f>F17+F24</f>
        <v>207000000</v>
      </c>
    </row>
    <row r="27" spans="1:14" ht="15.75" thickTop="1" x14ac:dyDescent="0.25">
      <c r="C27" s="172"/>
      <c r="D27" s="172"/>
      <c r="E27" s="172"/>
      <c r="F27" s="172"/>
    </row>
    <row r="28" spans="1:14" ht="15.75" x14ac:dyDescent="0.25">
      <c r="A28" s="706" t="s">
        <v>166</v>
      </c>
      <c r="B28" s="707"/>
      <c r="C28" s="707"/>
      <c r="D28" s="707"/>
      <c r="E28" s="707"/>
      <c r="F28" s="708"/>
    </row>
    <row r="29" spans="1:14" x14ac:dyDescent="0.25">
      <c r="A29" s="709" t="s">
        <v>184</v>
      </c>
      <c r="B29" s="710"/>
      <c r="C29" s="710"/>
      <c r="D29" s="710"/>
      <c r="E29" s="710"/>
      <c r="F29" s="711"/>
    </row>
    <row r="30" spans="1:14" x14ac:dyDescent="0.25">
      <c r="A30" s="712" t="s">
        <v>185</v>
      </c>
      <c r="B30" s="713"/>
      <c r="C30" s="713"/>
      <c r="D30" s="713"/>
      <c r="E30" s="713"/>
      <c r="F30" s="714"/>
    </row>
    <row r="31" spans="1:14" x14ac:dyDescent="0.25">
      <c r="A31" s="715" t="s">
        <v>186</v>
      </c>
      <c r="B31" s="705"/>
      <c r="C31" s="705"/>
      <c r="D31" s="705"/>
      <c r="E31" s="705"/>
      <c r="F31" s="716"/>
    </row>
    <row r="32" spans="1:14" x14ac:dyDescent="0.25">
      <c r="A32" s="173" t="s">
        <v>187</v>
      </c>
      <c r="B32" s="174"/>
      <c r="C32" s="174"/>
      <c r="D32" s="174"/>
      <c r="E32" s="174"/>
      <c r="F32" s="175"/>
    </row>
    <row r="33" spans="1:8" x14ac:dyDescent="0.25">
      <c r="A33" s="48" t="s">
        <v>188</v>
      </c>
      <c r="B33" s="49"/>
      <c r="C33" s="49"/>
      <c r="D33" s="49"/>
      <c r="E33" s="49"/>
      <c r="F33" s="131">
        <f>G33*H33</f>
        <v>240000000</v>
      </c>
      <c r="G33" s="172">
        <v>20000000</v>
      </c>
      <c r="H33">
        <v>12</v>
      </c>
    </row>
    <row r="34" spans="1:8" x14ac:dyDescent="0.25">
      <c r="A34" s="48" t="s">
        <v>189</v>
      </c>
      <c r="B34" s="49"/>
      <c r="C34" s="49"/>
      <c r="D34" s="49"/>
      <c r="E34" s="49"/>
      <c r="F34" s="131">
        <f>H34*F33</f>
        <v>204000000</v>
      </c>
      <c r="H34" s="176">
        <v>0.85</v>
      </c>
    </row>
    <row r="35" spans="1:8" x14ac:dyDescent="0.25">
      <c r="A35" s="140" t="s">
        <v>25</v>
      </c>
      <c r="B35" s="141"/>
      <c r="C35" s="141"/>
      <c r="D35" s="141"/>
      <c r="E35" s="141"/>
      <c r="F35" s="136">
        <f>F33-F34</f>
        <v>36000000</v>
      </c>
    </row>
    <row r="36" spans="1:8" x14ac:dyDescent="0.25">
      <c r="A36" s="142" t="s">
        <v>190</v>
      </c>
      <c r="B36" s="143"/>
      <c r="C36" s="143"/>
      <c r="D36" s="143"/>
      <c r="E36" s="143"/>
      <c r="F36" s="144"/>
    </row>
    <row r="37" spans="1:8" x14ac:dyDescent="0.25">
      <c r="A37" s="48" t="s">
        <v>191</v>
      </c>
      <c r="B37" s="49"/>
      <c r="C37" s="49"/>
      <c r="D37" s="49"/>
      <c r="E37" s="49"/>
      <c r="F37" s="131">
        <v>22000000</v>
      </c>
    </row>
    <row r="38" spans="1:8" x14ac:dyDescent="0.25">
      <c r="A38" s="140" t="s">
        <v>192</v>
      </c>
      <c r="B38" s="141"/>
      <c r="C38" s="141"/>
      <c r="D38" s="141"/>
      <c r="E38" s="141"/>
      <c r="F38" s="136">
        <f>F35-F37</f>
        <v>14000000</v>
      </c>
    </row>
    <row r="39" spans="1:8" x14ac:dyDescent="0.25">
      <c r="A39" s="48" t="s">
        <v>193</v>
      </c>
      <c r="B39" s="49"/>
      <c r="C39" s="49"/>
      <c r="D39" s="49"/>
      <c r="E39" s="49"/>
      <c r="F39" s="131">
        <v>0</v>
      </c>
    </row>
    <row r="40" spans="1:8" x14ac:dyDescent="0.25">
      <c r="A40" s="140" t="s">
        <v>194</v>
      </c>
      <c r="B40" s="141"/>
      <c r="C40" s="141"/>
      <c r="D40" s="141"/>
      <c r="E40" s="141"/>
      <c r="F40" s="136">
        <f>F38+F39</f>
        <v>14000000</v>
      </c>
    </row>
    <row r="41" spans="1:8" x14ac:dyDescent="0.25">
      <c r="A41" s="177" t="s">
        <v>195</v>
      </c>
      <c r="B41" s="49"/>
      <c r="C41" s="49"/>
      <c r="D41" s="49"/>
      <c r="E41" s="49"/>
      <c r="F41" s="131">
        <v>0</v>
      </c>
      <c r="G41" s="49"/>
    </row>
    <row r="42" spans="1:8" x14ac:dyDescent="0.25">
      <c r="A42" s="178" t="s">
        <v>196</v>
      </c>
      <c r="B42" s="179"/>
      <c r="C42" s="179"/>
      <c r="D42" s="179"/>
      <c r="E42" s="179"/>
      <c r="F42" s="180">
        <f>F40+F41</f>
        <v>14000000</v>
      </c>
    </row>
  </sheetData>
  <mergeCells count="11">
    <mergeCell ref="A28:F28"/>
    <mergeCell ref="A29:F29"/>
    <mergeCell ref="A30:F30"/>
    <mergeCell ref="A31:F31"/>
    <mergeCell ref="A1:F1"/>
    <mergeCell ref="A2:F2"/>
    <mergeCell ref="I2:N2"/>
    <mergeCell ref="A3:F3"/>
    <mergeCell ref="I3:N3"/>
    <mergeCell ref="A4:F4"/>
    <mergeCell ref="I4:N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Q57"/>
  <sheetViews>
    <sheetView topLeftCell="A37" workbookViewId="0">
      <selection activeCell="H66" sqref="H66"/>
    </sheetView>
  </sheetViews>
  <sheetFormatPr defaultRowHeight="15" x14ac:dyDescent="0.25"/>
  <cols>
    <col min="5" max="5" width="12.140625" customWidth="1"/>
    <col min="6" max="6" width="11.85546875" customWidth="1"/>
    <col min="7" max="7" width="27.42578125" customWidth="1"/>
    <col min="14" max="14" width="9.140625" customWidth="1"/>
  </cols>
  <sheetData>
    <row r="2" spans="2:17" x14ac:dyDescent="0.25">
      <c r="B2" s="726" t="s">
        <v>396</v>
      </c>
      <c r="C2" s="726"/>
      <c r="D2" s="726"/>
      <c r="E2" s="726"/>
      <c r="F2" s="726"/>
      <c r="G2" s="726"/>
    </row>
    <row r="3" spans="2:17" x14ac:dyDescent="0.25">
      <c r="B3" s="703" t="s">
        <v>397</v>
      </c>
      <c r="C3" s="703"/>
      <c r="D3" s="703"/>
      <c r="E3" s="703"/>
      <c r="F3" s="703"/>
      <c r="G3" s="703"/>
    </row>
    <row r="4" spans="2:17" ht="15.75" thickBot="1" x14ac:dyDescent="0.3">
      <c r="B4" s="710" t="s">
        <v>398</v>
      </c>
      <c r="C4" s="710"/>
      <c r="D4" s="710"/>
      <c r="E4" s="710"/>
      <c r="F4" s="710"/>
      <c r="G4" s="710"/>
    </row>
    <row r="5" spans="2:17" ht="15.75" thickBot="1" x14ac:dyDescent="0.3">
      <c r="B5" s="720" t="s">
        <v>405</v>
      </c>
      <c r="C5" s="721"/>
      <c r="D5" s="721"/>
      <c r="E5" s="722"/>
      <c r="F5" s="724" t="s">
        <v>408</v>
      </c>
      <c r="G5" s="725"/>
    </row>
    <row r="6" spans="2:17" x14ac:dyDescent="0.25">
      <c r="B6" s="337" t="s">
        <v>399</v>
      </c>
      <c r="C6" s="260"/>
      <c r="D6" s="260"/>
      <c r="E6" s="260"/>
      <c r="F6" s="276"/>
      <c r="G6" s="269"/>
    </row>
    <row r="7" spans="2:17" x14ac:dyDescent="0.25">
      <c r="B7" s="262"/>
      <c r="C7" s="260"/>
      <c r="D7" s="260"/>
      <c r="E7" s="260"/>
      <c r="F7" s="276"/>
      <c r="G7" s="269"/>
    </row>
    <row r="8" spans="2:17" x14ac:dyDescent="0.25">
      <c r="B8" s="332"/>
      <c r="C8" s="333"/>
      <c r="D8" s="333"/>
      <c r="E8" s="333"/>
      <c r="F8" s="334"/>
      <c r="G8" s="335"/>
    </row>
    <row r="9" spans="2:17" x14ac:dyDescent="0.25">
      <c r="B9" s="337" t="s">
        <v>400</v>
      </c>
      <c r="C9" s="260"/>
      <c r="D9" s="260"/>
      <c r="E9" s="260"/>
      <c r="F9" s="276"/>
      <c r="G9" s="269"/>
    </row>
    <row r="10" spans="2:17" x14ac:dyDescent="0.25">
      <c r="B10" s="262"/>
      <c r="C10" s="260"/>
      <c r="D10" s="260"/>
      <c r="E10" s="260"/>
      <c r="F10" s="276"/>
      <c r="G10" s="269"/>
      <c r="I10" s="260"/>
      <c r="J10" s="260"/>
      <c r="K10" s="260"/>
      <c r="L10" s="260"/>
      <c r="M10" s="320"/>
      <c r="N10" s="319"/>
      <c r="O10" s="49"/>
      <c r="P10" s="49"/>
      <c r="Q10" s="49"/>
    </row>
    <row r="11" spans="2:17" x14ac:dyDescent="0.25">
      <c r="B11" s="332"/>
      <c r="C11" s="333"/>
      <c r="D11" s="333"/>
      <c r="E11" s="333"/>
      <c r="F11" s="334"/>
      <c r="G11" s="335"/>
      <c r="I11" s="260"/>
      <c r="J11" s="260"/>
      <c r="K11" s="260"/>
      <c r="L11" s="260"/>
      <c r="M11" s="320"/>
      <c r="N11" s="319"/>
      <c r="O11" s="49"/>
      <c r="P11" s="49"/>
      <c r="Q11" s="49"/>
    </row>
    <row r="12" spans="2:17" x14ac:dyDescent="0.25">
      <c r="B12" s="337" t="s">
        <v>404</v>
      </c>
      <c r="C12" s="260"/>
      <c r="D12" s="260"/>
      <c r="E12" s="260"/>
      <c r="F12" s="276"/>
      <c r="G12" s="269"/>
      <c r="I12" s="260"/>
      <c r="J12" s="260"/>
      <c r="K12" s="260"/>
      <c r="L12" s="260"/>
      <c r="M12" s="320"/>
      <c r="N12" s="319"/>
      <c r="O12" s="49"/>
      <c r="P12" s="49"/>
      <c r="Q12" s="49"/>
    </row>
    <row r="13" spans="2:17" x14ac:dyDescent="0.25">
      <c r="B13" s="262"/>
      <c r="C13" s="260"/>
      <c r="D13" s="260"/>
      <c r="E13" s="260"/>
      <c r="F13" s="276"/>
      <c r="G13" s="269"/>
      <c r="I13" s="260"/>
      <c r="J13" s="260"/>
      <c r="K13" s="260"/>
      <c r="L13" s="260"/>
      <c r="M13" s="320"/>
      <c r="N13" s="319"/>
      <c r="O13" s="49"/>
      <c r="P13" s="49"/>
      <c r="Q13" s="49"/>
    </row>
    <row r="14" spans="2:17" x14ac:dyDescent="0.25">
      <c r="B14" s="332"/>
      <c r="C14" s="333"/>
      <c r="D14" s="333"/>
      <c r="E14" s="333"/>
      <c r="F14" s="334"/>
      <c r="G14" s="335"/>
      <c r="I14" s="260"/>
      <c r="J14" s="260"/>
      <c r="K14" s="260"/>
      <c r="L14" s="260"/>
      <c r="M14" s="320"/>
      <c r="N14" s="319"/>
      <c r="O14" s="49"/>
      <c r="P14" s="49"/>
      <c r="Q14" s="49"/>
    </row>
    <row r="15" spans="2:17" x14ac:dyDescent="0.25">
      <c r="B15" s="337" t="s">
        <v>401</v>
      </c>
      <c r="C15" s="260"/>
      <c r="D15" s="260"/>
      <c r="E15" s="260"/>
      <c r="F15" s="276"/>
      <c r="G15" s="269"/>
      <c r="I15" s="321"/>
      <c r="J15" s="49"/>
      <c r="K15" s="49"/>
      <c r="L15" s="49"/>
      <c r="M15" s="322"/>
      <c r="N15" s="319"/>
      <c r="O15" s="49"/>
      <c r="P15" s="49"/>
      <c r="Q15" s="49"/>
    </row>
    <row r="16" spans="2:17" x14ac:dyDescent="0.25">
      <c r="B16" s="262"/>
      <c r="C16" s="260"/>
      <c r="D16" s="260"/>
      <c r="E16" s="260"/>
      <c r="F16" s="276"/>
      <c r="G16" s="269"/>
      <c r="I16" s="723"/>
      <c r="J16" s="723"/>
      <c r="K16" s="723"/>
      <c r="L16" s="723"/>
      <c r="M16" s="326"/>
      <c r="N16" s="327"/>
      <c r="O16" s="323"/>
      <c r="P16" s="328"/>
      <c r="Q16" s="328"/>
    </row>
    <row r="17" spans="2:17" x14ac:dyDescent="0.25">
      <c r="B17" s="332"/>
      <c r="C17" s="333"/>
      <c r="D17" s="333"/>
      <c r="E17" s="333"/>
      <c r="F17" s="334"/>
      <c r="G17" s="335"/>
      <c r="I17" s="723"/>
      <c r="J17" s="723"/>
      <c r="K17" s="723"/>
      <c r="L17" s="723"/>
      <c r="M17" s="719"/>
      <c r="N17" s="719"/>
      <c r="O17" s="328"/>
      <c r="P17" s="328"/>
      <c r="Q17" s="328"/>
    </row>
    <row r="18" spans="2:17" x14ac:dyDescent="0.25">
      <c r="B18" s="337" t="s">
        <v>402</v>
      </c>
      <c r="C18" s="260"/>
      <c r="D18" s="260"/>
      <c r="E18" s="260"/>
      <c r="F18" s="276"/>
      <c r="G18" s="269"/>
      <c r="I18" s="329"/>
      <c r="J18" s="328"/>
      <c r="K18" s="328"/>
      <c r="L18" s="328"/>
      <c r="M18" s="719"/>
      <c r="N18" s="719"/>
      <c r="O18" s="330"/>
      <c r="P18" s="331"/>
      <c r="Q18" s="331"/>
    </row>
    <row r="19" spans="2:17" x14ac:dyDescent="0.25">
      <c r="B19" s="262"/>
      <c r="C19" s="260"/>
      <c r="D19" s="260"/>
      <c r="E19" s="260"/>
      <c r="F19" s="276"/>
      <c r="G19" s="269"/>
      <c r="I19" s="49"/>
      <c r="J19" s="49"/>
      <c r="K19" s="49"/>
      <c r="L19" s="49"/>
      <c r="M19" s="49"/>
      <c r="N19" s="49"/>
      <c r="O19" s="49"/>
      <c r="P19" s="49"/>
      <c r="Q19" s="49"/>
    </row>
    <row r="20" spans="2:17" x14ac:dyDescent="0.25">
      <c r="B20" s="332"/>
      <c r="C20" s="333"/>
      <c r="D20" s="333"/>
      <c r="E20" s="333"/>
      <c r="F20" s="334"/>
      <c r="G20" s="335"/>
      <c r="I20" s="49"/>
      <c r="J20" s="49"/>
      <c r="K20" s="49"/>
      <c r="L20" s="49"/>
      <c r="M20" s="49"/>
      <c r="N20" s="49"/>
      <c r="O20" s="49"/>
      <c r="P20" s="49"/>
      <c r="Q20" s="49"/>
    </row>
    <row r="21" spans="2:17" x14ac:dyDescent="0.25">
      <c r="B21" s="337" t="s">
        <v>406</v>
      </c>
      <c r="C21" s="260"/>
      <c r="D21" s="260"/>
      <c r="E21" s="260"/>
      <c r="F21" s="276"/>
      <c r="G21" s="269"/>
      <c r="I21" s="324"/>
      <c r="J21" s="324"/>
      <c r="K21" s="324"/>
      <c r="L21" s="49"/>
      <c r="M21" s="49"/>
      <c r="N21" s="49"/>
      <c r="O21" s="49"/>
      <c r="P21" s="49"/>
      <c r="Q21" s="49"/>
    </row>
    <row r="22" spans="2:17" x14ac:dyDescent="0.25">
      <c r="B22" s="262"/>
      <c r="C22" s="260"/>
      <c r="D22" s="260"/>
      <c r="E22" s="260"/>
      <c r="F22" s="276"/>
      <c r="G22" s="269"/>
      <c r="I22" s="325"/>
      <c r="J22" s="325"/>
      <c r="K22" s="325"/>
      <c r="L22" s="325"/>
      <c r="M22" s="325"/>
      <c r="N22" s="325"/>
      <c r="O22" s="49"/>
      <c r="P22" s="49"/>
      <c r="Q22" s="49"/>
    </row>
    <row r="23" spans="2:17" x14ac:dyDescent="0.25">
      <c r="B23" s="332"/>
      <c r="C23" s="333"/>
      <c r="D23" s="333"/>
      <c r="E23" s="333"/>
      <c r="F23" s="334"/>
      <c r="G23" s="335"/>
    </row>
    <row r="24" spans="2:17" x14ac:dyDescent="0.25">
      <c r="B24" s="338" t="s">
        <v>403</v>
      </c>
      <c r="C24" s="49"/>
      <c r="D24" s="49"/>
      <c r="E24" s="49"/>
      <c r="F24" s="276"/>
      <c r="G24" s="269"/>
    </row>
    <row r="25" spans="2:17" x14ac:dyDescent="0.25">
      <c r="B25" s="263"/>
      <c r="C25" s="49"/>
      <c r="D25" s="49"/>
      <c r="E25" s="49"/>
      <c r="F25" s="276"/>
      <c r="G25" s="269"/>
    </row>
    <row r="26" spans="2:17" x14ac:dyDescent="0.25">
      <c r="B26" s="332"/>
      <c r="C26" s="336"/>
      <c r="D26" s="336"/>
      <c r="E26" s="336"/>
      <c r="F26" s="334"/>
      <c r="G26" s="335"/>
    </row>
    <row r="27" spans="2:17" x14ac:dyDescent="0.25">
      <c r="B27" s="339" t="s">
        <v>409</v>
      </c>
      <c r="C27" s="49"/>
      <c r="D27" s="49"/>
      <c r="E27" s="49"/>
      <c r="F27" s="276"/>
      <c r="G27" s="269"/>
    </row>
    <row r="28" spans="2:17" x14ac:dyDescent="0.25">
      <c r="B28" s="338" t="s">
        <v>410</v>
      </c>
      <c r="C28" s="49"/>
      <c r="D28" s="49"/>
      <c r="E28" s="49"/>
      <c r="F28" s="276"/>
      <c r="G28" s="269"/>
    </row>
    <row r="29" spans="2:17" x14ac:dyDescent="0.25">
      <c r="B29" s="332"/>
      <c r="C29" s="333"/>
      <c r="D29" s="333"/>
      <c r="E29" s="333"/>
      <c r="F29" s="334"/>
      <c r="G29" s="335"/>
    </row>
    <row r="30" spans="2:17" x14ac:dyDescent="0.25">
      <c r="B30" s="337" t="s">
        <v>407</v>
      </c>
      <c r="C30" s="260"/>
      <c r="D30" s="260"/>
      <c r="E30" s="260"/>
      <c r="F30" s="276"/>
      <c r="G30" s="269"/>
    </row>
    <row r="31" spans="2:17" x14ac:dyDescent="0.25">
      <c r="B31" s="263"/>
      <c r="C31" s="49"/>
      <c r="D31" s="49"/>
      <c r="E31" s="49"/>
      <c r="F31" s="276"/>
      <c r="G31" s="269"/>
    </row>
    <row r="33" spans="2:7" ht="15.75" thickBot="1" x14ac:dyDescent="0.3"/>
    <row r="34" spans="2:7" ht="15.75" thickBot="1" x14ac:dyDescent="0.3">
      <c r="B34" s="720" t="s">
        <v>405</v>
      </c>
      <c r="C34" s="721"/>
      <c r="D34" s="721"/>
      <c r="E34" s="722"/>
      <c r="F34" s="724" t="s">
        <v>408</v>
      </c>
      <c r="G34" s="725"/>
    </row>
    <row r="35" spans="2:7" x14ac:dyDescent="0.25">
      <c r="B35" s="337" t="s">
        <v>411</v>
      </c>
      <c r="C35" s="260"/>
      <c r="D35" s="260"/>
      <c r="E35" s="260"/>
      <c r="F35" s="276"/>
      <c r="G35" s="269"/>
    </row>
    <row r="36" spans="2:7" x14ac:dyDescent="0.25">
      <c r="B36" s="262"/>
      <c r="C36" s="260"/>
      <c r="D36" s="260"/>
      <c r="E36" s="260"/>
      <c r="F36" s="276"/>
      <c r="G36" s="269"/>
    </row>
    <row r="37" spans="2:7" x14ac:dyDescent="0.25">
      <c r="B37" s="332"/>
      <c r="C37" s="333"/>
      <c r="D37" s="333"/>
      <c r="E37" s="333"/>
      <c r="F37" s="334"/>
      <c r="G37" s="335"/>
    </row>
    <row r="38" spans="2:7" x14ac:dyDescent="0.25">
      <c r="B38" s="337" t="s">
        <v>412</v>
      </c>
      <c r="C38" s="260"/>
      <c r="D38" s="260"/>
      <c r="E38" s="260"/>
      <c r="F38" s="276"/>
      <c r="G38" s="269"/>
    </row>
    <row r="39" spans="2:7" x14ac:dyDescent="0.25">
      <c r="B39" s="262"/>
      <c r="C39" s="260"/>
      <c r="D39" s="260"/>
      <c r="E39" s="260"/>
      <c r="F39" s="276"/>
      <c r="G39" s="269"/>
    </row>
    <row r="40" spans="2:7" x14ac:dyDescent="0.25">
      <c r="B40" s="332"/>
      <c r="C40" s="333"/>
      <c r="D40" s="333"/>
      <c r="E40" s="333"/>
      <c r="F40" s="334"/>
      <c r="G40" s="335"/>
    </row>
    <row r="41" spans="2:7" x14ac:dyDescent="0.25">
      <c r="B41" s="337" t="s">
        <v>413</v>
      </c>
      <c r="C41" s="260"/>
      <c r="D41" s="260"/>
      <c r="E41" s="260"/>
      <c r="F41" s="276"/>
      <c r="G41" s="269"/>
    </row>
    <row r="42" spans="2:7" x14ac:dyDescent="0.25">
      <c r="B42" s="262"/>
      <c r="C42" s="260"/>
      <c r="D42" s="260"/>
      <c r="E42" s="260"/>
      <c r="F42" s="276"/>
      <c r="G42" s="269"/>
    </row>
    <row r="43" spans="2:7" x14ac:dyDescent="0.25">
      <c r="B43" s="332"/>
      <c r="C43" s="333"/>
      <c r="D43" s="333"/>
      <c r="E43" s="333"/>
      <c r="F43" s="334"/>
      <c r="G43" s="335"/>
    </row>
    <row r="44" spans="2:7" x14ac:dyDescent="0.25">
      <c r="B44" s="337" t="s">
        <v>414</v>
      </c>
      <c r="C44" s="260"/>
      <c r="D44" s="260"/>
      <c r="E44" s="260"/>
      <c r="F44" s="276"/>
      <c r="G44" s="269"/>
    </row>
    <row r="45" spans="2:7" x14ac:dyDescent="0.25">
      <c r="B45" s="262"/>
      <c r="C45" s="260"/>
      <c r="D45" s="260"/>
      <c r="E45" s="260"/>
      <c r="F45" s="276"/>
      <c r="G45" s="269"/>
    </row>
    <row r="46" spans="2:7" x14ac:dyDescent="0.25">
      <c r="B46" s="332"/>
      <c r="C46" s="333"/>
      <c r="D46" s="333"/>
      <c r="E46" s="333"/>
      <c r="F46" s="334"/>
      <c r="G46" s="335"/>
    </row>
    <row r="47" spans="2:7" x14ac:dyDescent="0.25">
      <c r="B47" s="337" t="s">
        <v>415</v>
      </c>
      <c r="C47" s="260"/>
      <c r="D47" s="260"/>
      <c r="E47" s="260"/>
      <c r="F47" s="276"/>
      <c r="G47" s="269"/>
    </row>
    <row r="48" spans="2:7" x14ac:dyDescent="0.25">
      <c r="B48" s="262"/>
      <c r="C48" s="260"/>
      <c r="D48" s="260"/>
      <c r="E48" s="260"/>
      <c r="F48" s="276"/>
      <c r="G48" s="269"/>
    </row>
    <row r="49" spans="2:7" x14ac:dyDescent="0.25">
      <c r="B49" s="332"/>
      <c r="C49" s="333"/>
      <c r="D49" s="333"/>
      <c r="E49" s="333"/>
      <c r="F49" s="334"/>
      <c r="G49" s="335"/>
    </row>
    <row r="50" spans="2:7" x14ac:dyDescent="0.25">
      <c r="B50" s="337" t="s">
        <v>416</v>
      </c>
      <c r="C50" s="260"/>
      <c r="D50" s="260"/>
      <c r="E50" s="260"/>
      <c r="F50" s="276"/>
      <c r="G50" s="269"/>
    </row>
    <row r="51" spans="2:7" x14ac:dyDescent="0.25">
      <c r="B51" s="262"/>
      <c r="C51" s="260"/>
      <c r="D51" s="260"/>
      <c r="E51" s="260"/>
      <c r="F51" s="276"/>
      <c r="G51" s="269"/>
    </row>
    <row r="52" spans="2:7" x14ac:dyDescent="0.25">
      <c r="B52" s="332"/>
      <c r="C52" s="333"/>
      <c r="D52" s="333"/>
      <c r="E52" s="333"/>
      <c r="F52" s="334"/>
      <c r="G52" s="335"/>
    </row>
    <row r="53" spans="2:7" x14ac:dyDescent="0.25">
      <c r="B53" s="338" t="s">
        <v>417</v>
      </c>
      <c r="C53" s="49"/>
      <c r="D53" s="49"/>
      <c r="E53" s="49"/>
      <c r="F53" s="276"/>
      <c r="G53" s="269"/>
    </row>
    <row r="54" spans="2:7" x14ac:dyDescent="0.25">
      <c r="B54" s="263"/>
      <c r="C54" s="49"/>
      <c r="D54" s="49"/>
      <c r="E54" s="49"/>
      <c r="F54" s="276"/>
      <c r="G54" s="269"/>
    </row>
    <row r="55" spans="2:7" x14ac:dyDescent="0.25">
      <c r="B55" s="332"/>
      <c r="C55" s="336"/>
      <c r="D55" s="336"/>
      <c r="E55" s="336"/>
      <c r="F55" s="334"/>
      <c r="G55" s="335"/>
    </row>
    <row r="56" spans="2:7" x14ac:dyDescent="0.25">
      <c r="B56" s="338" t="s">
        <v>418</v>
      </c>
      <c r="C56" s="49"/>
      <c r="D56" s="49"/>
      <c r="E56" s="49"/>
      <c r="F56" s="276"/>
      <c r="G56" s="269"/>
    </row>
    <row r="57" spans="2:7" x14ac:dyDescent="0.25">
      <c r="B57" s="263"/>
      <c r="C57" s="49"/>
      <c r="D57" s="49"/>
      <c r="E57" s="49"/>
      <c r="F57" s="276"/>
      <c r="G57" s="269"/>
    </row>
  </sheetData>
  <mergeCells count="11">
    <mergeCell ref="B34:E34"/>
    <mergeCell ref="F34:G34"/>
    <mergeCell ref="B2:G2"/>
    <mergeCell ref="B3:G3"/>
    <mergeCell ref="B4:G4"/>
    <mergeCell ref="F5:G5"/>
    <mergeCell ref="M18:N18"/>
    <mergeCell ref="B5:E5"/>
    <mergeCell ref="I16:L16"/>
    <mergeCell ref="I17:L17"/>
    <mergeCell ref="M17:N17"/>
  </mergeCells>
  <pageMargins left="0.7" right="0.7" top="0.75" bottom="0.75" header="0.3" footer="0.3"/>
  <pageSetup orientation="portrait"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7171" r:id="rId4" name="Check Box 3">
              <controlPr defaultSize="0" autoFill="0" autoLine="0" autoPict="0">
                <anchor moveWithCells="1">
                  <from>
                    <xdr:col>5</xdr:col>
                    <xdr:colOff>9525</xdr:colOff>
                    <xdr:row>4</xdr:row>
                    <xdr:rowOff>190500</xdr:rowOff>
                  </from>
                  <to>
                    <xdr:col>5</xdr:col>
                    <xdr:colOff>628650</xdr:colOff>
                    <xdr:row>6</xdr:row>
                    <xdr:rowOff>38100</xdr:rowOff>
                  </to>
                </anchor>
              </controlPr>
            </control>
          </mc:Choice>
        </mc:AlternateContent>
        <mc:AlternateContent xmlns:mc="http://schemas.openxmlformats.org/markup-compatibility/2006">
          <mc:Choice Requires="x14">
            <control shapeId="7173" r:id="rId5" name="Check Box 5">
              <controlPr defaultSize="0" autoFill="0" autoLine="0" autoPict="0">
                <anchor moveWithCells="1">
                  <from>
                    <xdr:col>5</xdr:col>
                    <xdr:colOff>9525</xdr:colOff>
                    <xdr:row>5</xdr:row>
                    <xdr:rowOff>171450</xdr:rowOff>
                  </from>
                  <to>
                    <xdr:col>5</xdr:col>
                    <xdr:colOff>628650</xdr:colOff>
                    <xdr:row>7</xdr:row>
                    <xdr:rowOff>28575</xdr:rowOff>
                  </to>
                </anchor>
              </controlPr>
            </control>
          </mc:Choice>
        </mc:AlternateContent>
        <mc:AlternateContent xmlns:mc="http://schemas.openxmlformats.org/markup-compatibility/2006">
          <mc:Choice Requires="x14">
            <control shapeId="7174" r:id="rId6" name="Check Box 6">
              <controlPr defaultSize="0" autoFill="0" autoLine="0" autoPict="0">
                <anchor moveWithCells="1">
                  <from>
                    <xdr:col>5</xdr:col>
                    <xdr:colOff>9525</xdr:colOff>
                    <xdr:row>7</xdr:row>
                    <xdr:rowOff>171450</xdr:rowOff>
                  </from>
                  <to>
                    <xdr:col>5</xdr:col>
                    <xdr:colOff>628650</xdr:colOff>
                    <xdr:row>9</xdr:row>
                    <xdr:rowOff>28575</xdr:rowOff>
                  </to>
                </anchor>
              </controlPr>
            </control>
          </mc:Choice>
        </mc:AlternateContent>
        <mc:AlternateContent xmlns:mc="http://schemas.openxmlformats.org/markup-compatibility/2006">
          <mc:Choice Requires="x14">
            <control shapeId="7175" r:id="rId7" name="Check Box 7">
              <controlPr defaultSize="0" autoFill="0" autoLine="0" autoPict="0">
                <anchor moveWithCells="1">
                  <from>
                    <xdr:col>5</xdr:col>
                    <xdr:colOff>9525</xdr:colOff>
                    <xdr:row>8</xdr:row>
                    <xdr:rowOff>171450</xdr:rowOff>
                  </from>
                  <to>
                    <xdr:col>5</xdr:col>
                    <xdr:colOff>628650</xdr:colOff>
                    <xdr:row>10</xdr:row>
                    <xdr:rowOff>28575</xdr:rowOff>
                  </to>
                </anchor>
              </controlPr>
            </control>
          </mc:Choice>
        </mc:AlternateContent>
        <mc:AlternateContent xmlns:mc="http://schemas.openxmlformats.org/markup-compatibility/2006">
          <mc:Choice Requires="x14">
            <control shapeId="7177" r:id="rId8" name="Check Box 9">
              <controlPr defaultSize="0" autoFill="0" autoLine="0" autoPict="0">
                <anchor moveWithCells="1">
                  <from>
                    <xdr:col>5</xdr:col>
                    <xdr:colOff>9525</xdr:colOff>
                    <xdr:row>10</xdr:row>
                    <xdr:rowOff>171450</xdr:rowOff>
                  </from>
                  <to>
                    <xdr:col>5</xdr:col>
                    <xdr:colOff>628650</xdr:colOff>
                    <xdr:row>12</xdr:row>
                    <xdr:rowOff>28575</xdr:rowOff>
                  </to>
                </anchor>
              </controlPr>
            </control>
          </mc:Choice>
        </mc:AlternateContent>
        <mc:AlternateContent xmlns:mc="http://schemas.openxmlformats.org/markup-compatibility/2006">
          <mc:Choice Requires="x14">
            <control shapeId="7178" r:id="rId9" name="Check Box 10">
              <controlPr defaultSize="0" autoFill="0" autoLine="0" autoPict="0">
                <anchor moveWithCells="1">
                  <from>
                    <xdr:col>5</xdr:col>
                    <xdr:colOff>9525</xdr:colOff>
                    <xdr:row>11</xdr:row>
                    <xdr:rowOff>171450</xdr:rowOff>
                  </from>
                  <to>
                    <xdr:col>5</xdr:col>
                    <xdr:colOff>628650</xdr:colOff>
                    <xdr:row>13</xdr:row>
                    <xdr:rowOff>28575</xdr:rowOff>
                  </to>
                </anchor>
              </controlPr>
            </control>
          </mc:Choice>
        </mc:AlternateContent>
        <mc:AlternateContent xmlns:mc="http://schemas.openxmlformats.org/markup-compatibility/2006">
          <mc:Choice Requires="x14">
            <control shapeId="7180" r:id="rId10" name="Check Box 12">
              <controlPr defaultSize="0" autoFill="0" autoLine="0" autoPict="0">
                <anchor moveWithCells="1">
                  <from>
                    <xdr:col>5</xdr:col>
                    <xdr:colOff>9525</xdr:colOff>
                    <xdr:row>14</xdr:row>
                    <xdr:rowOff>171450</xdr:rowOff>
                  </from>
                  <to>
                    <xdr:col>5</xdr:col>
                    <xdr:colOff>628650</xdr:colOff>
                    <xdr:row>16</xdr:row>
                    <xdr:rowOff>28575</xdr:rowOff>
                  </to>
                </anchor>
              </controlPr>
            </control>
          </mc:Choice>
        </mc:AlternateContent>
        <mc:AlternateContent xmlns:mc="http://schemas.openxmlformats.org/markup-compatibility/2006">
          <mc:Choice Requires="x14">
            <control shapeId="7182" r:id="rId11" name="Check Box 14">
              <controlPr defaultSize="0" autoFill="0" autoLine="0" autoPict="0">
                <anchor moveWithCells="1">
                  <from>
                    <xdr:col>5</xdr:col>
                    <xdr:colOff>9525</xdr:colOff>
                    <xdr:row>16</xdr:row>
                    <xdr:rowOff>171450</xdr:rowOff>
                  </from>
                  <to>
                    <xdr:col>5</xdr:col>
                    <xdr:colOff>628650</xdr:colOff>
                    <xdr:row>18</xdr:row>
                    <xdr:rowOff>28575</xdr:rowOff>
                  </to>
                </anchor>
              </controlPr>
            </control>
          </mc:Choice>
        </mc:AlternateContent>
        <mc:AlternateContent xmlns:mc="http://schemas.openxmlformats.org/markup-compatibility/2006">
          <mc:Choice Requires="x14">
            <control shapeId="7183" r:id="rId12" name="Check Box 15">
              <controlPr defaultSize="0" autoFill="0" autoLine="0" autoPict="0">
                <anchor moveWithCells="1">
                  <from>
                    <xdr:col>5</xdr:col>
                    <xdr:colOff>9525</xdr:colOff>
                    <xdr:row>17</xdr:row>
                    <xdr:rowOff>171450</xdr:rowOff>
                  </from>
                  <to>
                    <xdr:col>5</xdr:col>
                    <xdr:colOff>628650</xdr:colOff>
                    <xdr:row>19</xdr:row>
                    <xdr:rowOff>28575</xdr:rowOff>
                  </to>
                </anchor>
              </controlPr>
            </control>
          </mc:Choice>
        </mc:AlternateContent>
        <mc:AlternateContent xmlns:mc="http://schemas.openxmlformats.org/markup-compatibility/2006">
          <mc:Choice Requires="x14">
            <control shapeId="7185" r:id="rId13" name="Check Box 17">
              <controlPr defaultSize="0" autoFill="0" autoLine="0" autoPict="0">
                <anchor moveWithCells="1">
                  <from>
                    <xdr:col>5</xdr:col>
                    <xdr:colOff>9525</xdr:colOff>
                    <xdr:row>20</xdr:row>
                    <xdr:rowOff>171450</xdr:rowOff>
                  </from>
                  <to>
                    <xdr:col>5</xdr:col>
                    <xdr:colOff>628650</xdr:colOff>
                    <xdr:row>22</xdr:row>
                    <xdr:rowOff>28575</xdr:rowOff>
                  </to>
                </anchor>
              </controlPr>
            </control>
          </mc:Choice>
        </mc:AlternateContent>
        <mc:AlternateContent xmlns:mc="http://schemas.openxmlformats.org/markup-compatibility/2006">
          <mc:Choice Requires="x14">
            <control shapeId="7187" r:id="rId14" name="Check Box 19">
              <controlPr defaultSize="0" autoFill="0" autoLine="0" autoPict="0">
                <anchor moveWithCells="1">
                  <from>
                    <xdr:col>5</xdr:col>
                    <xdr:colOff>9525</xdr:colOff>
                    <xdr:row>22</xdr:row>
                    <xdr:rowOff>171450</xdr:rowOff>
                  </from>
                  <to>
                    <xdr:col>5</xdr:col>
                    <xdr:colOff>628650</xdr:colOff>
                    <xdr:row>24</xdr:row>
                    <xdr:rowOff>28575</xdr:rowOff>
                  </to>
                </anchor>
              </controlPr>
            </control>
          </mc:Choice>
        </mc:AlternateContent>
        <mc:AlternateContent xmlns:mc="http://schemas.openxmlformats.org/markup-compatibility/2006">
          <mc:Choice Requires="x14">
            <control shapeId="7188" r:id="rId15" name="Check Box 20">
              <controlPr defaultSize="0" autoFill="0" autoLine="0" autoPict="0">
                <anchor moveWithCells="1">
                  <from>
                    <xdr:col>5</xdr:col>
                    <xdr:colOff>9525</xdr:colOff>
                    <xdr:row>23</xdr:row>
                    <xdr:rowOff>171450</xdr:rowOff>
                  </from>
                  <to>
                    <xdr:col>5</xdr:col>
                    <xdr:colOff>628650</xdr:colOff>
                    <xdr:row>25</xdr:row>
                    <xdr:rowOff>28575</xdr:rowOff>
                  </to>
                </anchor>
              </controlPr>
            </control>
          </mc:Choice>
        </mc:AlternateContent>
        <mc:AlternateContent xmlns:mc="http://schemas.openxmlformats.org/markup-compatibility/2006">
          <mc:Choice Requires="x14">
            <control shapeId="7190" r:id="rId16" name="Check Box 22">
              <controlPr defaultSize="0" autoFill="0" autoLine="0" autoPict="0">
                <anchor moveWithCells="1">
                  <from>
                    <xdr:col>5</xdr:col>
                    <xdr:colOff>9525</xdr:colOff>
                    <xdr:row>28</xdr:row>
                    <xdr:rowOff>171450</xdr:rowOff>
                  </from>
                  <to>
                    <xdr:col>5</xdr:col>
                    <xdr:colOff>628650</xdr:colOff>
                    <xdr:row>30</xdr:row>
                    <xdr:rowOff>28575</xdr:rowOff>
                  </to>
                </anchor>
              </controlPr>
            </control>
          </mc:Choice>
        </mc:AlternateContent>
        <mc:AlternateContent xmlns:mc="http://schemas.openxmlformats.org/markup-compatibility/2006">
          <mc:Choice Requires="x14">
            <control shapeId="7191" r:id="rId17" name="Check Box 23">
              <controlPr defaultSize="0" autoFill="0" autoLine="0" autoPict="0">
                <anchor moveWithCells="1">
                  <from>
                    <xdr:col>5</xdr:col>
                    <xdr:colOff>9525</xdr:colOff>
                    <xdr:row>29</xdr:row>
                    <xdr:rowOff>171450</xdr:rowOff>
                  </from>
                  <to>
                    <xdr:col>5</xdr:col>
                    <xdr:colOff>628650</xdr:colOff>
                    <xdr:row>31</xdr:row>
                    <xdr:rowOff>28575</xdr:rowOff>
                  </to>
                </anchor>
              </controlPr>
            </control>
          </mc:Choice>
        </mc:AlternateContent>
        <mc:AlternateContent xmlns:mc="http://schemas.openxmlformats.org/markup-compatibility/2006">
          <mc:Choice Requires="x14">
            <control shapeId="7196" r:id="rId18" name="Check Box 28">
              <controlPr defaultSize="0" autoFill="0" autoLine="0" autoPict="0">
                <anchor moveWithCells="1">
                  <from>
                    <xdr:col>5</xdr:col>
                    <xdr:colOff>9525</xdr:colOff>
                    <xdr:row>13</xdr:row>
                    <xdr:rowOff>171450</xdr:rowOff>
                  </from>
                  <to>
                    <xdr:col>5</xdr:col>
                    <xdr:colOff>628650</xdr:colOff>
                    <xdr:row>15</xdr:row>
                    <xdr:rowOff>28575</xdr:rowOff>
                  </to>
                </anchor>
              </controlPr>
            </control>
          </mc:Choice>
        </mc:AlternateContent>
        <mc:AlternateContent xmlns:mc="http://schemas.openxmlformats.org/markup-compatibility/2006">
          <mc:Choice Requires="x14">
            <control shapeId="7197" r:id="rId19" name="Check Box 29">
              <controlPr defaultSize="0" autoFill="0" autoLine="0" autoPict="0">
                <anchor moveWithCells="1">
                  <from>
                    <xdr:col>5</xdr:col>
                    <xdr:colOff>9525</xdr:colOff>
                    <xdr:row>19</xdr:row>
                    <xdr:rowOff>171450</xdr:rowOff>
                  </from>
                  <to>
                    <xdr:col>5</xdr:col>
                    <xdr:colOff>628650</xdr:colOff>
                    <xdr:row>21</xdr:row>
                    <xdr:rowOff>28575</xdr:rowOff>
                  </to>
                </anchor>
              </controlPr>
            </control>
          </mc:Choice>
        </mc:AlternateContent>
        <mc:AlternateContent xmlns:mc="http://schemas.openxmlformats.org/markup-compatibility/2006">
          <mc:Choice Requires="x14">
            <control shapeId="7201" r:id="rId20" name="Check Box 33">
              <controlPr defaultSize="0" autoFill="0" autoLine="0" autoPict="0">
                <anchor moveWithCells="1">
                  <from>
                    <xdr:col>5</xdr:col>
                    <xdr:colOff>9525</xdr:colOff>
                    <xdr:row>26</xdr:row>
                    <xdr:rowOff>171450</xdr:rowOff>
                  </from>
                  <to>
                    <xdr:col>5</xdr:col>
                    <xdr:colOff>628650</xdr:colOff>
                    <xdr:row>28</xdr:row>
                    <xdr:rowOff>28575</xdr:rowOff>
                  </to>
                </anchor>
              </controlPr>
            </control>
          </mc:Choice>
        </mc:AlternateContent>
        <mc:AlternateContent xmlns:mc="http://schemas.openxmlformats.org/markup-compatibility/2006">
          <mc:Choice Requires="x14">
            <control shapeId="7202" r:id="rId21" name="Check Box 34">
              <controlPr defaultSize="0" autoFill="0" autoLine="0" autoPict="0">
                <anchor moveWithCells="1">
                  <from>
                    <xdr:col>5</xdr:col>
                    <xdr:colOff>9525</xdr:colOff>
                    <xdr:row>25</xdr:row>
                    <xdr:rowOff>171450</xdr:rowOff>
                  </from>
                  <to>
                    <xdr:col>5</xdr:col>
                    <xdr:colOff>628650</xdr:colOff>
                    <xdr:row>27</xdr:row>
                    <xdr:rowOff>28575</xdr:rowOff>
                  </to>
                </anchor>
              </controlPr>
            </control>
          </mc:Choice>
        </mc:AlternateContent>
        <mc:AlternateContent xmlns:mc="http://schemas.openxmlformats.org/markup-compatibility/2006">
          <mc:Choice Requires="x14">
            <control shapeId="7239" r:id="rId22" name="Check Box 71">
              <controlPr defaultSize="0" autoFill="0" autoLine="0" autoPict="0">
                <anchor moveWithCells="1">
                  <from>
                    <xdr:col>5</xdr:col>
                    <xdr:colOff>9525</xdr:colOff>
                    <xdr:row>33</xdr:row>
                    <xdr:rowOff>190500</xdr:rowOff>
                  </from>
                  <to>
                    <xdr:col>5</xdr:col>
                    <xdr:colOff>628650</xdr:colOff>
                    <xdr:row>35</xdr:row>
                    <xdr:rowOff>38100</xdr:rowOff>
                  </to>
                </anchor>
              </controlPr>
            </control>
          </mc:Choice>
        </mc:AlternateContent>
        <mc:AlternateContent xmlns:mc="http://schemas.openxmlformats.org/markup-compatibility/2006">
          <mc:Choice Requires="x14">
            <control shapeId="7240" r:id="rId23" name="Check Box 72">
              <controlPr defaultSize="0" autoFill="0" autoLine="0" autoPict="0">
                <anchor moveWithCells="1">
                  <from>
                    <xdr:col>5</xdr:col>
                    <xdr:colOff>9525</xdr:colOff>
                    <xdr:row>34</xdr:row>
                    <xdr:rowOff>171450</xdr:rowOff>
                  </from>
                  <to>
                    <xdr:col>5</xdr:col>
                    <xdr:colOff>628650</xdr:colOff>
                    <xdr:row>36</xdr:row>
                    <xdr:rowOff>28575</xdr:rowOff>
                  </to>
                </anchor>
              </controlPr>
            </control>
          </mc:Choice>
        </mc:AlternateContent>
        <mc:AlternateContent xmlns:mc="http://schemas.openxmlformats.org/markup-compatibility/2006">
          <mc:Choice Requires="x14">
            <control shapeId="7241" r:id="rId24" name="Check Box 73">
              <controlPr defaultSize="0" autoFill="0" autoLine="0" autoPict="0">
                <anchor moveWithCells="1">
                  <from>
                    <xdr:col>5</xdr:col>
                    <xdr:colOff>9525</xdr:colOff>
                    <xdr:row>36</xdr:row>
                    <xdr:rowOff>171450</xdr:rowOff>
                  </from>
                  <to>
                    <xdr:col>5</xdr:col>
                    <xdr:colOff>628650</xdr:colOff>
                    <xdr:row>38</xdr:row>
                    <xdr:rowOff>28575</xdr:rowOff>
                  </to>
                </anchor>
              </controlPr>
            </control>
          </mc:Choice>
        </mc:AlternateContent>
        <mc:AlternateContent xmlns:mc="http://schemas.openxmlformats.org/markup-compatibility/2006">
          <mc:Choice Requires="x14">
            <control shapeId="7242" r:id="rId25" name="Check Box 74">
              <controlPr defaultSize="0" autoFill="0" autoLine="0" autoPict="0">
                <anchor moveWithCells="1">
                  <from>
                    <xdr:col>5</xdr:col>
                    <xdr:colOff>9525</xdr:colOff>
                    <xdr:row>37</xdr:row>
                    <xdr:rowOff>171450</xdr:rowOff>
                  </from>
                  <to>
                    <xdr:col>5</xdr:col>
                    <xdr:colOff>628650</xdr:colOff>
                    <xdr:row>39</xdr:row>
                    <xdr:rowOff>28575</xdr:rowOff>
                  </to>
                </anchor>
              </controlPr>
            </control>
          </mc:Choice>
        </mc:AlternateContent>
        <mc:AlternateContent xmlns:mc="http://schemas.openxmlformats.org/markup-compatibility/2006">
          <mc:Choice Requires="x14">
            <control shapeId="7243" r:id="rId26" name="Check Box 75">
              <controlPr defaultSize="0" autoFill="0" autoLine="0" autoPict="0">
                <anchor moveWithCells="1">
                  <from>
                    <xdr:col>5</xdr:col>
                    <xdr:colOff>9525</xdr:colOff>
                    <xdr:row>39</xdr:row>
                    <xdr:rowOff>171450</xdr:rowOff>
                  </from>
                  <to>
                    <xdr:col>5</xdr:col>
                    <xdr:colOff>628650</xdr:colOff>
                    <xdr:row>41</xdr:row>
                    <xdr:rowOff>28575</xdr:rowOff>
                  </to>
                </anchor>
              </controlPr>
            </control>
          </mc:Choice>
        </mc:AlternateContent>
        <mc:AlternateContent xmlns:mc="http://schemas.openxmlformats.org/markup-compatibility/2006">
          <mc:Choice Requires="x14">
            <control shapeId="7244" r:id="rId27" name="Check Box 76">
              <controlPr defaultSize="0" autoFill="0" autoLine="0" autoPict="0">
                <anchor moveWithCells="1">
                  <from>
                    <xdr:col>5</xdr:col>
                    <xdr:colOff>9525</xdr:colOff>
                    <xdr:row>40</xdr:row>
                    <xdr:rowOff>171450</xdr:rowOff>
                  </from>
                  <to>
                    <xdr:col>5</xdr:col>
                    <xdr:colOff>628650</xdr:colOff>
                    <xdr:row>42</xdr:row>
                    <xdr:rowOff>28575</xdr:rowOff>
                  </to>
                </anchor>
              </controlPr>
            </control>
          </mc:Choice>
        </mc:AlternateContent>
        <mc:AlternateContent xmlns:mc="http://schemas.openxmlformats.org/markup-compatibility/2006">
          <mc:Choice Requires="x14">
            <control shapeId="7245" r:id="rId28" name="Check Box 77">
              <controlPr defaultSize="0" autoFill="0" autoLine="0" autoPict="0">
                <anchor moveWithCells="1">
                  <from>
                    <xdr:col>5</xdr:col>
                    <xdr:colOff>9525</xdr:colOff>
                    <xdr:row>43</xdr:row>
                    <xdr:rowOff>171450</xdr:rowOff>
                  </from>
                  <to>
                    <xdr:col>5</xdr:col>
                    <xdr:colOff>628650</xdr:colOff>
                    <xdr:row>45</xdr:row>
                    <xdr:rowOff>28575</xdr:rowOff>
                  </to>
                </anchor>
              </controlPr>
            </control>
          </mc:Choice>
        </mc:AlternateContent>
        <mc:AlternateContent xmlns:mc="http://schemas.openxmlformats.org/markup-compatibility/2006">
          <mc:Choice Requires="x14">
            <control shapeId="7246" r:id="rId29" name="Check Box 78">
              <controlPr defaultSize="0" autoFill="0" autoLine="0" autoPict="0">
                <anchor moveWithCells="1">
                  <from>
                    <xdr:col>5</xdr:col>
                    <xdr:colOff>9525</xdr:colOff>
                    <xdr:row>45</xdr:row>
                    <xdr:rowOff>171450</xdr:rowOff>
                  </from>
                  <to>
                    <xdr:col>5</xdr:col>
                    <xdr:colOff>628650</xdr:colOff>
                    <xdr:row>47</xdr:row>
                    <xdr:rowOff>28575</xdr:rowOff>
                  </to>
                </anchor>
              </controlPr>
            </control>
          </mc:Choice>
        </mc:AlternateContent>
        <mc:AlternateContent xmlns:mc="http://schemas.openxmlformats.org/markup-compatibility/2006">
          <mc:Choice Requires="x14">
            <control shapeId="7247" r:id="rId30" name="Check Box 79">
              <controlPr defaultSize="0" autoFill="0" autoLine="0" autoPict="0">
                <anchor moveWithCells="1">
                  <from>
                    <xdr:col>5</xdr:col>
                    <xdr:colOff>9525</xdr:colOff>
                    <xdr:row>46</xdr:row>
                    <xdr:rowOff>171450</xdr:rowOff>
                  </from>
                  <to>
                    <xdr:col>5</xdr:col>
                    <xdr:colOff>628650</xdr:colOff>
                    <xdr:row>48</xdr:row>
                    <xdr:rowOff>28575</xdr:rowOff>
                  </to>
                </anchor>
              </controlPr>
            </control>
          </mc:Choice>
        </mc:AlternateContent>
        <mc:AlternateContent xmlns:mc="http://schemas.openxmlformats.org/markup-compatibility/2006">
          <mc:Choice Requires="x14">
            <control shapeId="7248" r:id="rId31" name="Check Box 80">
              <controlPr defaultSize="0" autoFill="0" autoLine="0" autoPict="0">
                <anchor moveWithCells="1">
                  <from>
                    <xdr:col>5</xdr:col>
                    <xdr:colOff>9525</xdr:colOff>
                    <xdr:row>49</xdr:row>
                    <xdr:rowOff>171450</xdr:rowOff>
                  </from>
                  <to>
                    <xdr:col>5</xdr:col>
                    <xdr:colOff>628650</xdr:colOff>
                    <xdr:row>51</xdr:row>
                    <xdr:rowOff>28575</xdr:rowOff>
                  </to>
                </anchor>
              </controlPr>
            </control>
          </mc:Choice>
        </mc:AlternateContent>
        <mc:AlternateContent xmlns:mc="http://schemas.openxmlformats.org/markup-compatibility/2006">
          <mc:Choice Requires="x14">
            <control shapeId="7249" r:id="rId32" name="Check Box 81">
              <controlPr defaultSize="0" autoFill="0" autoLine="0" autoPict="0">
                <anchor moveWithCells="1">
                  <from>
                    <xdr:col>5</xdr:col>
                    <xdr:colOff>9525</xdr:colOff>
                    <xdr:row>51</xdr:row>
                    <xdr:rowOff>171450</xdr:rowOff>
                  </from>
                  <to>
                    <xdr:col>5</xdr:col>
                    <xdr:colOff>628650</xdr:colOff>
                    <xdr:row>53</xdr:row>
                    <xdr:rowOff>28575</xdr:rowOff>
                  </to>
                </anchor>
              </controlPr>
            </control>
          </mc:Choice>
        </mc:AlternateContent>
        <mc:AlternateContent xmlns:mc="http://schemas.openxmlformats.org/markup-compatibility/2006">
          <mc:Choice Requires="x14">
            <control shapeId="7250" r:id="rId33" name="Check Box 82">
              <controlPr defaultSize="0" autoFill="0" autoLine="0" autoPict="0">
                <anchor moveWithCells="1">
                  <from>
                    <xdr:col>5</xdr:col>
                    <xdr:colOff>9525</xdr:colOff>
                    <xdr:row>52</xdr:row>
                    <xdr:rowOff>171450</xdr:rowOff>
                  </from>
                  <to>
                    <xdr:col>5</xdr:col>
                    <xdr:colOff>628650</xdr:colOff>
                    <xdr:row>54</xdr:row>
                    <xdr:rowOff>28575</xdr:rowOff>
                  </to>
                </anchor>
              </controlPr>
            </control>
          </mc:Choice>
        </mc:AlternateContent>
        <mc:AlternateContent xmlns:mc="http://schemas.openxmlformats.org/markup-compatibility/2006">
          <mc:Choice Requires="x14">
            <control shapeId="7253" r:id="rId34" name="Check Box 85">
              <controlPr defaultSize="0" autoFill="0" autoLine="0" autoPict="0">
                <anchor moveWithCells="1">
                  <from>
                    <xdr:col>5</xdr:col>
                    <xdr:colOff>9525</xdr:colOff>
                    <xdr:row>42</xdr:row>
                    <xdr:rowOff>171450</xdr:rowOff>
                  </from>
                  <to>
                    <xdr:col>5</xdr:col>
                    <xdr:colOff>628650</xdr:colOff>
                    <xdr:row>44</xdr:row>
                    <xdr:rowOff>28575</xdr:rowOff>
                  </to>
                </anchor>
              </controlPr>
            </control>
          </mc:Choice>
        </mc:AlternateContent>
        <mc:AlternateContent xmlns:mc="http://schemas.openxmlformats.org/markup-compatibility/2006">
          <mc:Choice Requires="x14">
            <control shapeId="7254" r:id="rId35" name="Check Box 86">
              <controlPr defaultSize="0" autoFill="0" autoLine="0" autoPict="0">
                <anchor moveWithCells="1">
                  <from>
                    <xdr:col>5</xdr:col>
                    <xdr:colOff>9525</xdr:colOff>
                    <xdr:row>48</xdr:row>
                    <xdr:rowOff>171450</xdr:rowOff>
                  </from>
                  <to>
                    <xdr:col>5</xdr:col>
                    <xdr:colOff>628650</xdr:colOff>
                    <xdr:row>50</xdr:row>
                    <xdr:rowOff>28575</xdr:rowOff>
                  </to>
                </anchor>
              </controlPr>
            </control>
          </mc:Choice>
        </mc:AlternateContent>
        <mc:AlternateContent xmlns:mc="http://schemas.openxmlformats.org/markup-compatibility/2006">
          <mc:Choice Requires="x14">
            <control shapeId="7255" r:id="rId36" name="Check Box 87">
              <controlPr defaultSize="0" autoFill="0" autoLine="0" autoPict="0">
                <anchor moveWithCells="1">
                  <from>
                    <xdr:col>5</xdr:col>
                    <xdr:colOff>9525</xdr:colOff>
                    <xdr:row>55</xdr:row>
                    <xdr:rowOff>171450</xdr:rowOff>
                  </from>
                  <to>
                    <xdr:col>5</xdr:col>
                    <xdr:colOff>628650</xdr:colOff>
                    <xdr:row>57</xdr:row>
                    <xdr:rowOff>28575</xdr:rowOff>
                  </to>
                </anchor>
              </controlPr>
            </control>
          </mc:Choice>
        </mc:AlternateContent>
        <mc:AlternateContent xmlns:mc="http://schemas.openxmlformats.org/markup-compatibility/2006">
          <mc:Choice Requires="x14">
            <control shapeId="7256" r:id="rId37" name="Check Box 88">
              <controlPr defaultSize="0" autoFill="0" autoLine="0" autoPict="0">
                <anchor moveWithCells="1">
                  <from>
                    <xdr:col>5</xdr:col>
                    <xdr:colOff>9525</xdr:colOff>
                    <xdr:row>54</xdr:row>
                    <xdr:rowOff>171450</xdr:rowOff>
                  </from>
                  <to>
                    <xdr:col>5</xdr:col>
                    <xdr:colOff>628650</xdr:colOff>
                    <xdr:row>56</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8"/>
  <sheetViews>
    <sheetView topLeftCell="A31" workbookViewId="0">
      <selection activeCell="M47" sqref="M47"/>
    </sheetView>
  </sheetViews>
  <sheetFormatPr defaultRowHeight="15" x14ac:dyDescent="0.25"/>
  <cols>
    <col min="5" max="5" width="17.5703125" customWidth="1"/>
  </cols>
  <sheetData>
    <row r="2" spans="2:14" x14ac:dyDescent="0.25">
      <c r="B2" s="726" t="s">
        <v>289</v>
      </c>
      <c r="C2" s="726"/>
      <c r="D2" s="726"/>
      <c r="E2" s="726"/>
      <c r="F2" s="726"/>
      <c r="G2" s="726"/>
    </row>
    <row r="3" spans="2:14" x14ac:dyDescent="0.25">
      <c r="B3" s="703" t="s">
        <v>292</v>
      </c>
      <c r="C3" s="703"/>
      <c r="D3" s="703"/>
      <c r="E3" s="703"/>
      <c r="F3" s="703"/>
      <c r="G3" s="703"/>
    </row>
    <row r="4" spans="2:14" ht="15.75" thickBot="1" x14ac:dyDescent="0.3">
      <c r="B4" s="710" t="s">
        <v>285</v>
      </c>
      <c r="C4" s="710"/>
      <c r="D4" s="710"/>
      <c r="E4" s="710"/>
      <c r="F4" s="710"/>
      <c r="G4" s="710"/>
    </row>
    <row r="5" spans="2:14" ht="15.75" thickBot="1" x14ac:dyDescent="0.3">
      <c r="B5" s="720" t="s">
        <v>286</v>
      </c>
      <c r="C5" s="721"/>
      <c r="D5" s="721"/>
      <c r="E5" s="722"/>
      <c r="F5" s="724" t="s">
        <v>287</v>
      </c>
      <c r="G5" s="725"/>
      <c r="I5" s="720" t="s">
        <v>288</v>
      </c>
      <c r="J5" s="721"/>
      <c r="K5" s="721"/>
      <c r="L5" s="722"/>
      <c r="M5" s="724" t="s">
        <v>287</v>
      </c>
      <c r="N5" s="725"/>
    </row>
    <row r="6" spans="2:14" x14ac:dyDescent="0.25">
      <c r="B6" s="262" t="s">
        <v>293</v>
      </c>
      <c r="C6" s="260"/>
      <c r="D6" s="260"/>
      <c r="E6" s="260"/>
      <c r="F6" s="276">
        <v>80</v>
      </c>
      <c r="G6" s="269" t="s">
        <v>2</v>
      </c>
      <c r="I6" s="262" t="s">
        <v>315</v>
      </c>
      <c r="J6" s="260"/>
      <c r="K6" s="260"/>
      <c r="L6" s="260"/>
      <c r="M6" s="165">
        <v>80</v>
      </c>
      <c r="N6" s="269" t="s">
        <v>2</v>
      </c>
    </row>
    <row r="7" spans="2:14" x14ac:dyDescent="0.25">
      <c r="B7" s="262" t="s">
        <v>294</v>
      </c>
      <c r="C7" s="260"/>
      <c r="D7" s="260"/>
      <c r="E7" s="260"/>
      <c r="F7" s="276">
        <v>50</v>
      </c>
      <c r="G7" s="269" t="s">
        <v>2</v>
      </c>
      <c r="I7" s="262" t="s">
        <v>316</v>
      </c>
      <c r="J7" s="260"/>
      <c r="K7" s="260"/>
      <c r="L7" s="260"/>
      <c r="M7" s="165">
        <v>50</v>
      </c>
      <c r="N7" s="269" t="s">
        <v>2</v>
      </c>
    </row>
    <row r="8" spans="2:14" x14ac:dyDescent="0.25">
      <c r="B8" s="262" t="s">
        <v>295</v>
      </c>
      <c r="C8" s="260"/>
      <c r="D8" s="260"/>
      <c r="E8" s="260"/>
      <c r="F8" s="276">
        <v>40</v>
      </c>
      <c r="G8" s="269" t="s">
        <v>2</v>
      </c>
      <c r="I8" s="262" t="s">
        <v>317</v>
      </c>
      <c r="J8" s="260"/>
      <c r="K8" s="260"/>
      <c r="L8" s="260"/>
      <c r="M8" s="165">
        <v>30</v>
      </c>
      <c r="N8" s="269" t="s">
        <v>2</v>
      </c>
    </row>
    <row r="9" spans="2:14" x14ac:dyDescent="0.25">
      <c r="B9" s="262" t="s">
        <v>296</v>
      </c>
      <c r="C9" s="260"/>
      <c r="D9" s="260"/>
      <c r="E9" s="260"/>
      <c r="F9" s="276">
        <v>30</v>
      </c>
      <c r="G9" s="269" t="s">
        <v>2</v>
      </c>
      <c r="I9" s="262" t="s">
        <v>318</v>
      </c>
      <c r="J9" s="260"/>
      <c r="K9" s="260"/>
      <c r="L9" s="260"/>
      <c r="M9" s="165">
        <v>25</v>
      </c>
      <c r="N9" s="269" t="s">
        <v>2</v>
      </c>
    </row>
    <row r="10" spans="2:14" x14ac:dyDescent="0.25">
      <c r="B10" s="262" t="s">
        <v>297</v>
      </c>
      <c r="C10" s="260"/>
      <c r="D10" s="260"/>
      <c r="E10" s="260"/>
      <c r="F10" s="276">
        <v>10</v>
      </c>
      <c r="G10" s="269" t="s">
        <v>2</v>
      </c>
      <c r="I10" s="262" t="s">
        <v>319</v>
      </c>
      <c r="J10" s="260"/>
      <c r="K10" s="260"/>
      <c r="L10" s="260"/>
      <c r="M10" s="165">
        <v>20</v>
      </c>
      <c r="N10" s="269" t="s">
        <v>2</v>
      </c>
    </row>
    <row r="11" spans="2:14" x14ac:dyDescent="0.25">
      <c r="B11" s="277" t="s">
        <v>299</v>
      </c>
      <c r="C11" s="278"/>
      <c r="D11" s="278"/>
      <c r="E11" s="278"/>
      <c r="F11" s="279">
        <v>50</v>
      </c>
      <c r="G11" s="280" t="s">
        <v>2</v>
      </c>
      <c r="I11" s="262" t="s">
        <v>320</v>
      </c>
      <c r="J11" s="260"/>
      <c r="K11" s="260"/>
      <c r="L11" s="260"/>
      <c r="M11" s="165">
        <v>15</v>
      </c>
      <c r="N11" s="269" t="s">
        <v>2</v>
      </c>
    </row>
    <row r="12" spans="2:14" ht="15.75" thickBot="1" x14ac:dyDescent="0.3">
      <c r="B12" s="277" t="s">
        <v>300</v>
      </c>
      <c r="C12" s="278"/>
      <c r="D12" s="278"/>
      <c r="E12" s="278"/>
      <c r="F12" s="279">
        <v>40</v>
      </c>
      <c r="G12" s="280" t="s">
        <v>2</v>
      </c>
      <c r="I12" s="281" t="s">
        <v>314</v>
      </c>
      <c r="J12" s="282"/>
      <c r="K12" s="282"/>
      <c r="L12" s="282"/>
      <c r="M12" s="266">
        <v>10</v>
      </c>
      <c r="N12" s="270" t="s">
        <v>2</v>
      </c>
    </row>
    <row r="13" spans="2:14" ht="15.75" thickBot="1" x14ac:dyDescent="0.3">
      <c r="B13" s="277" t="s">
        <v>301</v>
      </c>
      <c r="C13" s="278"/>
      <c r="D13" s="278"/>
      <c r="E13" s="278"/>
      <c r="F13" s="279">
        <v>30</v>
      </c>
      <c r="G13" s="280" t="s">
        <v>2</v>
      </c>
      <c r="I13" s="260"/>
      <c r="J13" s="260"/>
      <c r="K13" s="260"/>
      <c r="L13" s="260"/>
      <c r="M13" s="261"/>
      <c r="N13" s="259"/>
    </row>
    <row r="14" spans="2:14" ht="15.75" thickBot="1" x14ac:dyDescent="0.3">
      <c r="B14" s="277" t="s">
        <v>302</v>
      </c>
      <c r="C14" s="278"/>
      <c r="D14" s="278"/>
      <c r="E14" s="278"/>
      <c r="F14" s="279">
        <v>20</v>
      </c>
      <c r="G14" s="280" t="s">
        <v>2</v>
      </c>
      <c r="I14" s="720" t="s">
        <v>321</v>
      </c>
      <c r="J14" s="721"/>
      <c r="K14" s="721"/>
      <c r="L14" s="721"/>
      <c r="M14" s="724" t="s">
        <v>287</v>
      </c>
      <c r="N14" s="725"/>
    </row>
    <row r="15" spans="2:14" ht="15.75" thickBot="1" x14ac:dyDescent="0.3">
      <c r="B15" s="277" t="s">
        <v>298</v>
      </c>
      <c r="C15" s="278"/>
      <c r="D15" s="278"/>
      <c r="E15" s="278"/>
      <c r="F15" s="279">
        <v>10</v>
      </c>
      <c r="G15" s="280" t="s">
        <v>2</v>
      </c>
      <c r="I15" s="262" t="s">
        <v>322</v>
      </c>
      <c r="J15" s="260"/>
      <c r="K15" s="260"/>
      <c r="L15" s="260"/>
      <c r="M15" s="165">
        <v>80</v>
      </c>
      <c r="N15" s="269" t="s">
        <v>2</v>
      </c>
    </row>
    <row r="16" spans="2:14" ht="15.75" thickBot="1" x14ac:dyDescent="0.3">
      <c r="B16" s="720" t="s">
        <v>303</v>
      </c>
      <c r="C16" s="721"/>
      <c r="D16" s="721"/>
      <c r="E16" s="722"/>
      <c r="F16" s="724" t="s">
        <v>287</v>
      </c>
      <c r="G16" s="725"/>
      <c r="I16" s="262" t="s">
        <v>323</v>
      </c>
      <c r="J16" s="260"/>
      <c r="K16" s="260"/>
      <c r="L16" s="260"/>
      <c r="M16" s="165">
        <v>65</v>
      </c>
      <c r="N16" s="269" t="s">
        <v>2</v>
      </c>
    </row>
    <row r="17" spans="2:14" x14ac:dyDescent="0.25">
      <c r="B17" s="262" t="s">
        <v>304</v>
      </c>
      <c r="C17" s="260"/>
      <c r="D17" s="260"/>
      <c r="E17" s="260"/>
      <c r="F17" s="165">
        <v>80</v>
      </c>
      <c r="G17" s="269" t="s">
        <v>2</v>
      </c>
      <c r="I17" s="262" t="s">
        <v>324</v>
      </c>
      <c r="J17" s="260"/>
      <c r="K17" s="260"/>
      <c r="L17" s="260"/>
      <c r="M17" s="165">
        <v>60</v>
      </c>
      <c r="N17" s="269" t="s">
        <v>2</v>
      </c>
    </row>
    <row r="18" spans="2:14" x14ac:dyDescent="0.25">
      <c r="B18" s="262" t="s">
        <v>305</v>
      </c>
      <c r="C18" s="260"/>
      <c r="D18" s="260"/>
      <c r="E18" s="260"/>
      <c r="F18" s="165">
        <v>65</v>
      </c>
      <c r="G18" s="269" t="s">
        <v>2</v>
      </c>
      <c r="I18" s="262" t="s">
        <v>325</v>
      </c>
      <c r="J18" s="260"/>
      <c r="K18" s="260"/>
      <c r="L18" s="260"/>
      <c r="M18" s="165">
        <v>50</v>
      </c>
      <c r="N18" s="269" t="s">
        <v>2</v>
      </c>
    </row>
    <row r="19" spans="2:14" x14ac:dyDescent="0.25">
      <c r="B19" s="262" t="s">
        <v>306</v>
      </c>
      <c r="C19" s="260"/>
      <c r="D19" s="260"/>
      <c r="E19" s="260"/>
      <c r="F19" s="165">
        <v>60</v>
      </c>
      <c r="G19" s="269" t="s">
        <v>2</v>
      </c>
      <c r="I19" s="262" t="s">
        <v>326</v>
      </c>
      <c r="J19" s="260"/>
      <c r="K19" s="260"/>
      <c r="L19" s="260"/>
      <c r="M19" s="165">
        <v>25</v>
      </c>
      <c r="N19" s="269" t="s">
        <v>2</v>
      </c>
    </row>
    <row r="20" spans="2:14" x14ac:dyDescent="0.25">
      <c r="B20" s="262" t="s">
        <v>307</v>
      </c>
      <c r="C20" s="260"/>
      <c r="D20" s="260"/>
      <c r="E20" s="260"/>
      <c r="F20" s="165">
        <v>50</v>
      </c>
      <c r="G20" s="269" t="s">
        <v>2</v>
      </c>
      <c r="I20" s="262" t="s">
        <v>327</v>
      </c>
      <c r="J20" s="260"/>
      <c r="K20" s="260"/>
      <c r="L20" s="260"/>
      <c r="M20" s="165">
        <v>10</v>
      </c>
      <c r="N20" s="269" t="s">
        <v>2</v>
      </c>
    </row>
    <row r="21" spans="2:14" x14ac:dyDescent="0.25">
      <c r="B21" s="262" t="s">
        <v>308</v>
      </c>
      <c r="C21" s="260"/>
      <c r="D21" s="260"/>
      <c r="E21" s="260"/>
      <c r="F21" s="165">
        <v>45</v>
      </c>
      <c r="G21" s="269" t="s">
        <v>2</v>
      </c>
      <c r="I21" s="262" t="s">
        <v>328</v>
      </c>
      <c r="J21" s="260"/>
      <c r="K21" s="260"/>
      <c r="L21" s="260"/>
      <c r="M21" s="165">
        <v>50</v>
      </c>
      <c r="N21" s="269" t="s">
        <v>2</v>
      </c>
    </row>
    <row r="22" spans="2:14" x14ac:dyDescent="0.25">
      <c r="B22" s="262" t="s">
        <v>309</v>
      </c>
      <c r="C22" s="260"/>
      <c r="D22" s="260"/>
      <c r="E22" s="260"/>
      <c r="F22" s="165">
        <v>40</v>
      </c>
      <c r="G22" s="269" t="s">
        <v>2</v>
      </c>
      <c r="I22" s="263" t="s">
        <v>329</v>
      </c>
      <c r="J22" s="49"/>
      <c r="K22" s="49"/>
      <c r="L22" s="49"/>
      <c r="M22" s="283">
        <v>30</v>
      </c>
      <c r="N22" s="269" t="s">
        <v>2</v>
      </c>
    </row>
    <row r="23" spans="2:14" ht="15.75" thickBot="1" x14ac:dyDescent="0.3">
      <c r="B23" s="262" t="s">
        <v>310</v>
      </c>
      <c r="C23" s="260"/>
      <c r="D23" s="260"/>
      <c r="E23" s="260"/>
      <c r="F23" s="165">
        <v>35</v>
      </c>
      <c r="G23" s="269" t="s">
        <v>2</v>
      </c>
      <c r="I23" s="264" t="s">
        <v>330</v>
      </c>
      <c r="J23" s="265"/>
      <c r="K23" s="265"/>
      <c r="L23" s="265"/>
      <c r="M23" s="284">
        <v>10</v>
      </c>
      <c r="N23" s="270" t="s">
        <v>2</v>
      </c>
    </row>
    <row r="24" spans="2:14" ht="15.75" thickBot="1" x14ac:dyDescent="0.3">
      <c r="B24" s="262" t="s">
        <v>311</v>
      </c>
      <c r="C24" s="260"/>
      <c r="D24" s="260"/>
      <c r="E24" s="260"/>
      <c r="F24" s="165">
        <v>30</v>
      </c>
      <c r="G24" s="269" t="s">
        <v>2</v>
      </c>
    </row>
    <row r="25" spans="2:14" ht="15.75" thickBot="1" x14ac:dyDescent="0.3">
      <c r="B25" s="262" t="s">
        <v>312</v>
      </c>
      <c r="C25" s="260"/>
      <c r="D25" s="260"/>
      <c r="E25" s="260"/>
      <c r="F25" s="165">
        <v>25</v>
      </c>
      <c r="G25" s="269" t="s">
        <v>2</v>
      </c>
      <c r="I25" s="720" t="s">
        <v>331</v>
      </c>
      <c r="J25" s="721"/>
      <c r="K25" s="721"/>
      <c r="L25" s="721"/>
      <c r="M25" s="724" t="s">
        <v>287</v>
      </c>
      <c r="N25" s="725"/>
    </row>
    <row r="26" spans="2:14" x14ac:dyDescent="0.25">
      <c r="B26" s="262" t="s">
        <v>313</v>
      </c>
      <c r="C26" s="260"/>
      <c r="D26" s="260"/>
      <c r="E26" s="260"/>
      <c r="F26" s="165">
        <v>20</v>
      </c>
      <c r="G26" s="269" t="s">
        <v>2</v>
      </c>
      <c r="I26" s="262" t="s">
        <v>332</v>
      </c>
      <c r="J26" s="260"/>
      <c r="K26" s="260"/>
      <c r="L26" s="260"/>
      <c r="M26" s="165">
        <v>80</v>
      </c>
      <c r="N26" s="269" t="s">
        <v>2</v>
      </c>
    </row>
    <row r="27" spans="2:14" x14ac:dyDescent="0.25">
      <c r="B27" s="262" t="s">
        <v>314</v>
      </c>
      <c r="C27" s="260"/>
      <c r="D27" s="260"/>
      <c r="E27" s="260"/>
      <c r="F27" s="165">
        <v>10</v>
      </c>
      <c r="G27" s="269" t="s">
        <v>2</v>
      </c>
      <c r="I27" s="262" t="s">
        <v>333</v>
      </c>
      <c r="J27" s="260"/>
      <c r="K27" s="260"/>
      <c r="L27" s="260"/>
      <c r="M27" s="165">
        <v>65</v>
      </c>
      <c r="N27" s="269" t="s">
        <v>2</v>
      </c>
    </row>
    <row r="28" spans="2:14" x14ac:dyDescent="0.25">
      <c r="I28" s="262" t="s">
        <v>334</v>
      </c>
      <c r="J28" s="260"/>
      <c r="K28" s="260"/>
      <c r="L28" s="260"/>
      <c r="M28" s="165">
        <v>60</v>
      </c>
      <c r="N28" s="269" t="s">
        <v>2</v>
      </c>
    </row>
    <row r="29" spans="2:14" x14ac:dyDescent="0.25">
      <c r="B29" s="287" t="s">
        <v>348</v>
      </c>
      <c r="C29" s="285"/>
      <c r="I29" s="262" t="s">
        <v>335</v>
      </c>
      <c r="J29" s="260"/>
      <c r="K29" s="260"/>
      <c r="L29" s="260"/>
      <c r="M29" s="165">
        <v>50</v>
      </c>
      <c r="N29" s="269" t="s">
        <v>2</v>
      </c>
    </row>
    <row r="30" spans="2:14" x14ac:dyDescent="0.25">
      <c r="B30" s="288" t="s">
        <v>349</v>
      </c>
      <c r="C30" s="286"/>
      <c r="D30" s="286"/>
      <c r="E30" s="286"/>
      <c r="I30" s="262" t="s">
        <v>336</v>
      </c>
      <c r="J30" s="260"/>
      <c r="K30" s="260"/>
      <c r="L30" s="260"/>
      <c r="M30" s="165">
        <v>25</v>
      </c>
      <c r="N30" s="269" t="s">
        <v>2</v>
      </c>
    </row>
    <row r="31" spans="2:14" x14ac:dyDescent="0.25">
      <c r="B31" s="288" t="s">
        <v>350</v>
      </c>
      <c r="C31" s="286"/>
      <c r="D31" s="286"/>
      <c r="E31" s="286"/>
      <c r="I31" s="262" t="s">
        <v>337</v>
      </c>
      <c r="J31" s="260"/>
      <c r="K31" s="260"/>
      <c r="L31" s="260"/>
      <c r="M31" s="165">
        <v>10</v>
      </c>
      <c r="N31" s="269" t="s">
        <v>2</v>
      </c>
    </row>
    <row r="32" spans="2:14" x14ac:dyDescent="0.25">
      <c r="I32" s="262" t="s">
        <v>338</v>
      </c>
      <c r="J32" s="260"/>
      <c r="K32" s="260"/>
      <c r="L32" s="260"/>
      <c r="M32" s="165">
        <v>10</v>
      </c>
      <c r="N32" s="269" t="s">
        <v>2</v>
      </c>
    </row>
    <row r="33" spans="2:14" x14ac:dyDescent="0.25">
      <c r="I33" s="263" t="s">
        <v>339</v>
      </c>
      <c r="J33" s="49"/>
      <c r="K33" s="49"/>
      <c r="L33" s="49"/>
      <c r="M33" s="283"/>
      <c r="N33" s="269"/>
    </row>
    <row r="34" spans="2:14" x14ac:dyDescent="0.25">
      <c r="I34" s="263" t="s">
        <v>340</v>
      </c>
      <c r="J34" s="49"/>
      <c r="K34" s="49"/>
      <c r="L34" s="49"/>
      <c r="M34" s="283">
        <v>25</v>
      </c>
      <c r="N34" s="269" t="s">
        <v>2</v>
      </c>
    </row>
    <row r="35" spans="2:14" x14ac:dyDescent="0.25">
      <c r="I35" s="263" t="s">
        <v>341</v>
      </c>
      <c r="J35" s="49"/>
      <c r="K35" s="49"/>
      <c r="L35" s="49"/>
      <c r="M35" s="283">
        <v>20</v>
      </c>
      <c r="N35" s="269" t="s">
        <v>2</v>
      </c>
    </row>
    <row r="36" spans="2:14" x14ac:dyDescent="0.25">
      <c r="I36" s="263" t="s">
        <v>342</v>
      </c>
      <c r="J36" s="49"/>
      <c r="K36" s="49"/>
      <c r="L36" s="49"/>
      <c r="M36" s="283">
        <v>15</v>
      </c>
      <c r="N36" s="269" t="s">
        <v>2</v>
      </c>
    </row>
    <row r="37" spans="2:14" x14ac:dyDescent="0.25">
      <c r="I37" s="263" t="s">
        <v>343</v>
      </c>
      <c r="J37" s="49"/>
      <c r="K37" s="49"/>
      <c r="L37" s="49"/>
      <c r="M37" s="283">
        <v>15</v>
      </c>
      <c r="N37" s="269" t="s">
        <v>2</v>
      </c>
    </row>
    <row r="38" spans="2:14" ht="15.75" thickBot="1" x14ac:dyDescent="0.3">
      <c r="I38" s="264" t="s">
        <v>344</v>
      </c>
      <c r="J38" s="265"/>
      <c r="K38" s="265"/>
      <c r="L38" s="265"/>
      <c r="M38" s="284">
        <v>10</v>
      </c>
      <c r="N38" s="270" t="s">
        <v>2</v>
      </c>
    </row>
    <row r="39" spans="2:14" ht="15.75" thickBot="1" x14ac:dyDescent="0.3"/>
    <row r="40" spans="2:14" ht="15.75" thickBot="1" x14ac:dyDescent="0.3">
      <c r="B40" s="720" t="s">
        <v>290</v>
      </c>
      <c r="C40" s="721"/>
      <c r="D40" s="721"/>
      <c r="E40" s="721"/>
      <c r="F40" s="724" t="s">
        <v>287</v>
      </c>
      <c r="G40" s="725"/>
    </row>
    <row r="41" spans="2:14" x14ac:dyDescent="0.25">
      <c r="B41" s="262" t="s">
        <v>286</v>
      </c>
      <c r="C41" s="260"/>
      <c r="D41" s="260"/>
      <c r="E41" s="260"/>
      <c r="F41" s="166">
        <v>80</v>
      </c>
      <c r="G41" s="269" t="s">
        <v>2</v>
      </c>
    </row>
    <row r="42" spans="2:14" x14ac:dyDescent="0.25">
      <c r="B42" s="262" t="s">
        <v>303</v>
      </c>
      <c r="C42" s="260"/>
      <c r="D42" s="260"/>
      <c r="E42" s="260"/>
      <c r="F42" s="166">
        <v>40</v>
      </c>
      <c r="G42" s="269" t="s">
        <v>2</v>
      </c>
    </row>
    <row r="43" spans="2:14" x14ac:dyDescent="0.25">
      <c r="B43" s="262" t="s">
        <v>288</v>
      </c>
      <c r="C43" s="260"/>
      <c r="D43" s="260"/>
      <c r="E43" s="260"/>
      <c r="F43" s="166">
        <v>70</v>
      </c>
      <c r="G43" s="269" t="s">
        <v>2</v>
      </c>
    </row>
    <row r="44" spans="2:14" x14ac:dyDescent="0.25">
      <c r="B44" s="263" t="s">
        <v>321</v>
      </c>
      <c r="C44" s="49"/>
      <c r="D44" s="49"/>
      <c r="E44" s="49"/>
      <c r="F44" s="267">
        <v>50</v>
      </c>
      <c r="G44" s="269" t="s">
        <v>2</v>
      </c>
    </row>
    <row r="45" spans="2:14" ht="15.75" thickBot="1" x14ac:dyDescent="0.3">
      <c r="B45" s="264" t="s">
        <v>331</v>
      </c>
      <c r="C45" s="265"/>
      <c r="D45" s="265"/>
      <c r="E45" s="265"/>
      <c r="F45" s="268">
        <v>80</v>
      </c>
      <c r="G45" s="270" t="s">
        <v>2</v>
      </c>
    </row>
    <row r="46" spans="2:14" ht="15.75" thickBot="1" x14ac:dyDescent="0.3">
      <c r="B46" s="729" t="s">
        <v>42</v>
      </c>
      <c r="C46" s="730"/>
      <c r="D46" s="730"/>
      <c r="E46" s="731"/>
      <c r="F46" s="271">
        <f>SUM(F41:F45)/5</f>
        <v>64</v>
      </c>
      <c r="G46" s="272" t="s">
        <v>2</v>
      </c>
    </row>
    <row r="47" spans="2:14" ht="15.75" thickBot="1" x14ac:dyDescent="0.3">
      <c r="B47" s="729" t="s">
        <v>345</v>
      </c>
      <c r="C47" s="730"/>
      <c r="D47" s="730"/>
      <c r="E47" s="730"/>
      <c r="F47" s="732">
        <v>500000000</v>
      </c>
      <c r="G47" s="733"/>
    </row>
    <row r="48" spans="2:14" ht="15.75" thickBot="1" x14ac:dyDescent="0.3">
      <c r="B48" s="273" t="s">
        <v>346</v>
      </c>
      <c r="F48" s="727">
        <f>F47*F46/100</f>
        <v>320000000</v>
      </c>
      <c r="G48" s="728"/>
      <c r="H48" s="274" t="s">
        <v>291</v>
      </c>
      <c r="I48" s="275"/>
      <c r="J48" s="275"/>
    </row>
  </sheetData>
  <mergeCells count="19">
    <mergeCell ref="F48:G48"/>
    <mergeCell ref="B40:E40"/>
    <mergeCell ref="F40:G40"/>
    <mergeCell ref="B46:E46"/>
    <mergeCell ref="B47:E47"/>
    <mergeCell ref="F47:G47"/>
    <mergeCell ref="I5:L5"/>
    <mergeCell ref="M5:N5"/>
    <mergeCell ref="I14:L14"/>
    <mergeCell ref="M14:N14"/>
    <mergeCell ref="I25:L25"/>
    <mergeCell ref="M25:N25"/>
    <mergeCell ref="B5:E5"/>
    <mergeCell ref="F5:G5"/>
    <mergeCell ref="B16:E16"/>
    <mergeCell ref="F16:G16"/>
    <mergeCell ref="B2:G2"/>
    <mergeCell ref="B3:G3"/>
    <mergeCell ref="B4:G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Penilaian Agunan</vt:lpstr>
      <vt:lpstr>Lap Analisa</vt:lpstr>
      <vt:lpstr>Neraca</vt:lpstr>
      <vt:lpstr>KELENGKAPAN SURVEI</vt:lpstr>
      <vt:lpstr>PARAMETER SERTIFIKAT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2025-09-08T00:57:50Z</dcterms:modified>
</cp:coreProperties>
</file>